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RIS2\Budget_Detail_Files\Budget Template\"/>
    </mc:Choice>
  </mc:AlternateContent>
  <xr:revisionPtr revIDLastSave="0" documentId="13_ncr:1_{7CDE994D-E91D-44FB-AE4D-2C904941B6DD}" xr6:coauthVersionLast="47" xr6:coauthVersionMax="47" xr10:uidLastSave="{00000000-0000-0000-0000-000000000000}"/>
  <bookViews>
    <workbookView xWindow="-104" yWindow="-104" windowWidth="22326" windowHeight="12050" activeTab="2" xr2:uid="{00000000-000D-0000-FFFF-FFFF00000000}"/>
  </bookViews>
  <sheets>
    <sheet name="Summary" sheetId="1" r:id="rId1"/>
    <sheet name="Begin" sheetId="2" r:id="rId2"/>
    <sheet name="Budget Detail" sheetId="7" r:id="rId3"/>
    <sheet name="End" sheetId="3" r:id="rId4"/>
  </sheets>
  <definedNames>
    <definedName name="_xlnm.Print_Area" localSheetId="2">'Budget Detail'!$A$1:$G$286</definedName>
    <definedName name="_xlnm.Print_Area" localSheetId="0">Summary!$A$1:$E$36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3" i="7" l="1"/>
  <c r="G119" i="7"/>
  <c r="G75" i="7" l="1"/>
  <c r="G76" i="7" s="1"/>
  <c r="G74" i="7"/>
  <c r="G48" i="7"/>
  <c r="G35" i="7"/>
  <c r="G36" i="7"/>
  <c r="G37" i="7"/>
  <c r="G38" i="7"/>
  <c r="G39" i="7"/>
  <c r="G40" i="7"/>
  <c r="G41" i="7"/>
  <c r="G42" i="7"/>
  <c r="G43" i="7"/>
  <c r="G44" i="7"/>
  <c r="G46" i="7"/>
  <c r="G167" i="7"/>
  <c r="H71" i="7"/>
  <c r="B3" i="7" s="1"/>
  <c r="B3" i="1" s="1"/>
  <c r="I71" i="7"/>
  <c r="C3" i="7" s="1"/>
  <c r="C3" i="1" s="1"/>
  <c r="G68" i="7"/>
  <c r="G69" i="7"/>
  <c r="G71" i="7" s="1"/>
  <c r="J71" i="7" s="1"/>
  <c r="D3" i="7" s="1"/>
  <c r="D3" i="1" s="1"/>
  <c r="G70" i="7"/>
  <c r="H77" i="7"/>
  <c r="B4" i="7" s="1"/>
  <c r="B4" i="1" s="1"/>
  <c r="I77" i="7"/>
  <c r="C4" i="7" s="1"/>
  <c r="C4" i="1" s="1"/>
  <c r="G30" i="7"/>
  <c r="H87" i="7"/>
  <c r="I87" i="7"/>
  <c r="G61" i="7"/>
  <c r="G85" i="7"/>
  <c r="G107" i="7"/>
  <c r="H162" i="7"/>
  <c r="H163" i="7"/>
  <c r="H164" i="7"/>
  <c r="H165" i="7"/>
  <c r="H166" i="7"/>
  <c r="I162" i="7"/>
  <c r="I163" i="7"/>
  <c r="I164" i="7"/>
  <c r="I165" i="7"/>
  <c r="I166" i="7"/>
  <c r="J162" i="7"/>
  <c r="J163" i="7"/>
  <c r="J164" i="7"/>
  <c r="J165" i="7"/>
  <c r="J166" i="7"/>
  <c r="K162" i="7"/>
  <c r="K163" i="7"/>
  <c r="K164" i="7"/>
  <c r="K165" i="7"/>
  <c r="K166" i="7"/>
  <c r="L162" i="7"/>
  <c r="L163" i="7"/>
  <c r="L164" i="7"/>
  <c r="L165" i="7"/>
  <c r="L166" i="7"/>
  <c r="M162" i="7"/>
  <c r="M163" i="7"/>
  <c r="M164" i="7"/>
  <c r="M165" i="7"/>
  <c r="M166" i="7"/>
  <c r="G176" i="7"/>
  <c r="G208" i="7"/>
  <c r="G242" i="7"/>
  <c r="H246" i="7"/>
  <c r="H256" i="7" s="1"/>
  <c r="B13" i="7" s="1"/>
  <c r="B13" i="1" s="1"/>
  <c r="G246" i="7"/>
  <c r="I246" i="7"/>
  <c r="J246" i="7"/>
  <c r="K246" i="7"/>
  <c r="K256" i="7" s="1"/>
  <c r="E13" i="7" s="1"/>
  <c r="E13" i="1" s="1"/>
  <c r="K247" i="7"/>
  <c r="K248" i="7"/>
  <c r="K249" i="7"/>
  <c r="K250" i="7"/>
  <c r="K251" i="7"/>
  <c r="K252" i="7"/>
  <c r="K253" i="7"/>
  <c r="K254" i="7"/>
  <c r="K255" i="7"/>
  <c r="L246" i="7"/>
  <c r="L256" i="7" s="1"/>
  <c r="F13" i="7" s="1"/>
  <c r="F13" i="1" s="1"/>
  <c r="N246" i="7"/>
  <c r="O246" i="7"/>
  <c r="H259" i="7"/>
  <c r="H260" i="7"/>
  <c r="H261" i="7"/>
  <c r="H262" i="7"/>
  <c r="H263" i="7"/>
  <c r="H264" i="7"/>
  <c r="H265" i="7"/>
  <c r="H266" i="7"/>
  <c r="H267" i="7"/>
  <c r="H268" i="7"/>
  <c r="G259" i="7"/>
  <c r="I259" i="7"/>
  <c r="J259" i="7"/>
  <c r="K259" i="7"/>
  <c r="L259" i="7"/>
  <c r="L260" i="7"/>
  <c r="L261" i="7"/>
  <c r="L262" i="7"/>
  <c r="L263" i="7"/>
  <c r="L264" i="7"/>
  <c r="L265" i="7"/>
  <c r="L266" i="7"/>
  <c r="L267" i="7"/>
  <c r="L268" i="7"/>
  <c r="N259" i="7"/>
  <c r="O259" i="7"/>
  <c r="G273" i="7"/>
  <c r="C15" i="7" s="1"/>
  <c r="C15" i="1" s="1"/>
  <c r="G272" i="7"/>
  <c r="B15" i="7" s="1"/>
  <c r="B15" i="1" s="1"/>
  <c r="G274" i="7"/>
  <c r="D15" i="7"/>
  <c r="D15" i="1" s="1"/>
  <c r="G276" i="7"/>
  <c r="E15" i="7" s="1"/>
  <c r="E15" i="1" s="1"/>
  <c r="G277" i="7"/>
  <c r="F15" i="7" s="1"/>
  <c r="F15" i="1" s="1"/>
  <c r="G15" i="1"/>
  <c r="G278" i="7"/>
  <c r="H15" i="7" s="1"/>
  <c r="H15" i="1" s="1"/>
  <c r="G275" i="7"/>
  <c r="I15" i="7"/>
  <c r="I15" i="1" s="1"/>
  <c r="G284" i="7"/>
  <c r="G16" i="7" s="1"/>
  <c r="G16" i="1" s="1"/>
  <c r="G24" i="7"/>
  <c r="G27" i="7" s="1"/>
  <c r="G25" i="7"/>
  <c r="G26" i="7"/>
  <c r="G28" i="7"/>
  <c r="G53" i="7"/>
  <c r="G58" i="7" s="1"/>
  <c r="G54" i="7"/>
  <c r="G55" i="7"/>
  <c r="G56" i="7"/>
  <c r="G57" i="7"/>
  <c r="G59" i="7"/>
  <c r="G79" i="7"/>
  <c r="G81" i="7"/>
  <c r="G80" i="7"/>
  <c r="G82" i="7" s="1"/>
  <c r="G83" i="7"/>
  <c r="G91" i="7"/>
  <c r="G93" i="7" s="1"/>
  <c r="G92" i="7"/>
  <c r="G99" i="7"/>
  <c r="G100" i="7"/>
  <c r="G101" i="7"/>
  <c r="G108" i="7"/>
  <c r="G109" i="7"/>
  <c r="G110" i="7"/>
  <c r="G111" i="7"/>
  <c r="G120" i="7"/>
  <c r="G7" i="7" s="1"/>
  <c r="G7" i="1" s="1"/>
  <c r="H124" i="7"/>
  <c r="H129" i="7" s="1"/>
  <c r="H159" i="7" s="1"/>
  <c r="B8" i="7" s="1"/>
  <c r="B8" i="1" s="1"/>
  <c r="I124" i="7"/>
  <c r="I129" i="7" s="1"/>
  <c r="I159" i="7" s="1"/>
  <c r="C8" i="7" s="1"/>
  <c r="C8" i="1" s="1"/>
  <c r="I125" i="7"/>
  <c r="I126" i="7"/>
  <c r="I127" i="7"/>
  <c r="I128" i="7"/>
  <c r="J124" i="7"/>
  <c r="K124" i="7"/>
  <c r="K129" i="7" s="1"/>
  <c r="K125" i="7"/>
  <c r="K126" i="7"/>
  <c r="K127" i="7"/>
  <c r="K128" i="7"/>
  <c r="L124" i="7"/>
  <c r="M124" i="7"/>
  <c r="M125" i="7"/>
  <c r="M129" i="7"/>
  <c r="M126" i="7"/>
  <c r="M127" i="7"/>
  <c r="M128" i="7"/>
  <c r="H125" i="7"/>
  <c r="J125" i="7"/>
  <c r="L125" i="7"/>
  <c r="L129" i="7"/>
  <c r="H126" i="7"/>
  <c r="J126" i="7"/>
  <c r="J129" i="7" s="1"/>
  <c r="L126" i="7"/>
  <c r="H127" i="7"/>
  <c r="J127" i="7"/>
  <c r="L127" i="7"/>
  <c r="H128" i="7"/>
  <c r="J128" i="7"/>
  <c r="L128" i="7"/>
  <c r="G129" i="7"/>
  <c r="G132" i="7"/>
  <c r="G137" i="7" s="1"/>
  <c r="G133" i="7"/>
  <c r="G134" i="7"/>
  <c r="G135" i="7"/>
  <c r="G136" i="7"/>
  <c r="H132" i="7"/>
  <c r="I132" i="7"/>
  <c r="I137" i="7" s="1"/>
  <c r="I133" i="7"/>
  <c r="I134" i="7"/>
  <c r="I135" i="7"/>
  <c r="I136" i="7"/>
  <c r="J132" i="7"/>
  <c r="J137" i="7" s="1"/>
  <c r="K132" i="7"/>
  <c r="K137" i="7" s="1"/>
  <c r="K133" i="7"/>
  <c r="K134" i="7"/>
  <c r="K135" i="7"/>
  <c r="K136" i="7"/>
  <c r="L132" i="7"/>
  <c r="M132" i="7"/>
  <c r="M133" i="7"/>
  <c r="M134" i="7"/>
  <c r="M135" i="7"/>
  <c r="M136" i="7"/>
  <c r="M137" i="7"/>
  <c r="H133" i="7"/>
  <c r="J133" i="7"/>
  <c r="L133" i="7"/>
  <c r="L137" i="7" s="1"/>
  <c r="H134" i="7"/>
  <c r="J134" i="7"/>
  <c r="L134" i="7"/>
  <c r="H135" i="7"/>
  <c r="J135" i="7"/>
  <c r="L135" i="7"/>
  <c r="H136" i="7"/>
  <c r="H137" i="7" s="1"/>
  <c r="J136" i="7"/>
  <c r="L136" i="7"/>
  <c r="G140" i="7"/>
  <c r="G141" i="7"/>
  <c r="G145" i="7" s="1"/>
  <c r="G142" i="7"/>
  <c r="G143" i="7"/>
  <c r="G144" i="7"/>
  <c r="H140" i="7"/>
  <c r="I140" i="7"/>
  <c r="J140" i="7"/>
  <c r="K140" i="7"/>
  <c r="K145" i="7" s="1"/>
  <c r="L140" i="7"/>
  <c r="M140" i="7"/>
  <c r="M145" i="7" s="1"/>
  <c r="H141" i="7"/>
  <c r="H142" i="7"/>
  <c r="H143" i="7"/>
  <c r="H144" i="7"/>
  <c r="H145" i="7" s="1"/>
  <c r="I141" i="7"/>
  <c r="J141" i="7"/>
  <c r="J142" i="7"/>
  <c r="J145" i="7" s="1"/>
  <c r="J143" i="7"/>
  <c r="J144" i="7"/>
  <c r="K141" i="7"/>
  <c r="L141" i="7"/>
  <c r="L145" i="7" s="1"/>
  <c r="L142" i="7"/>
  <c r="L143" i="7"/>
  <c r="L144" i="7"/>
  <c r="M141" i="7"/>
  <c r="I142" i="7"/>
  <c r="K142" i="7"/>
  <c r="M142" i="7"/>
  <c r="I143" i="7"/>
  <c r="I145" i="7"/>
  <c r="K143" i="7"/>
  <c r="M143" i="7"/>
  <c r="I144" i="7"/>
  <c r="K144" i="7"/>
  <c r="M144" i="7"/>
  <c r="G148" i="7"/>
  <c r="G153" i="7" s="1"/>
  <c r="H148" i="7"/>
  <c r="H149" i="7"/>
  <c r="H153" i="7" s="1"/>
  <c r="H150" i="7"/>
  <c r="H151" i="7"/>
  <c r="H152" i="7"/>
  <c r="I148" i="7"/>
  <c r="J148" i="7"/>
  <c r="J153" i="7" s="1"/>
  <c r="J149" i="7"/>
  <c r="J150" i="7"/>
  <c r="J151" i="7"/>
  <c r="J152" i="7"/>
  <c r="K148" i="7"/>
  <c r="L148" i="7"/>
  <c r="L153" i="7" s="1"/>
  <c r="L149" i="7"/>
  <c r="L150" i="7"/>
  <c r="L151" i="7"/>
  <c r="L152" i="7"/>
  <c r="M148" i="7"/>
  <c r="G149" i="7"/>
  <c r="I149" i="7"/>
  <c r="K149" i="7"/>
  <c r="K153" i="7" s="1"/>
  <c r="M149" i="7"/>
  <c r="M153" i="7" s="1"/>
  <c r="G150" i="7"/>
  <c r="I150" i="7"/>
  <c r="K150" i="7"/>
  <c r="M150" i="7"/>
  <c r="G151" i="7"/>
  <c r="I151" i="7"/>
  <c r="K151" i="7"/>
  <c r="M151" i="7"/>
  <c r="G152" i="7"/>
  <c r="I152" i="7"/>
  <c r="K152" i="7"/>
  <c r="M152" i="7"/>
  <c r="I153" i="7"/>
  <c r="H156" i="7"/>
  <c r="H158" i="7" s="1"/>
  <c r="I156" i="7"/>
  <c r="I158" i="7" s="1"/>
  <c r="I157" i="7"/>
  <c r="J156" i="7"/>
  <c r="J158" i="7"/>
  <c r="K156" i="7"/>
  <c r="K158" i="7" s="1"/>
  <c r="K157" i="7"/>
  <c r="L156" i="7"/>
  <c r="L158" i="7" s="1"/>
  <c r="M156" i="7"/>
  <c r="M158" i="7" s="1"/>
  <c r="M157" i="7"/>
  <c r="H157" i="7"/>
  <c r="J157" i="7"/>
  <c r="L157" i="7"/>
  <c r="G158" i="7"/>
  <c r="G171" i="7"/>
  <c r="G173" i="7" s="1"/>
  <c r="G172" i="7"/>
  <c r="G177" i="7"/>
  <c r="G178" i="7"/>
  <c r="C10" i="7" s="1"/>
  <c r="C10" i="1" s="1"/>
  <c r="G181" i="7"/>
  <c r="G183" i="7" s="1"/>
  <c r="D10" i="7" s="1"/>
  <c r="D10" i="1" s="1"/>
  <c r="G182" i="7"/>
  <c r="G186" i="7"/>
  <c r="G188" i="7" s="1"/>
  <c r="I10" i="7" s="1"/>
  <c r="I10" i="1" s="1"/>
  <c r="G187" i="7"/>
  <c r="G191" i="7"/>
  <c r="G193" i="7" s="1"/>
  <c r="E10" i="7" s="1"/>
  <c r="E10" i="1" s="1"/>
  <c r="G192" i="7"/>
  <c r="G196" i="7"/>
  <c r="G197" i="7"/>
  <c r="G203" i="7"/>
  <c r="G205" i="7" s="1"/>
  <c r="B11" i="7" s="1"/>
  <c r="B11" i="1" s="1"/>
  <c r="G204" i="7"/>
  <c r="G209" i="7"/>
  <c r="G213" i="7"/>
  <c r="G215" i="7" s="1"/>
  <c r="D11" i="7" s="1"/>
  <c r="D11" i="1" s="1"/>
  <c r="G214" i="7"/>
  <c r="G218" i="7"/>
  <c r="G220" i="7" s="1"/>
  <c r="I11" i="7" s="1"/>
  <c r="I11" i="1" s="1"/>
  <c r="G219" i="7"/>
  <c r="G223" i="7"/>
  <c r="G224" i="7"/>
  <c r="G228" i="7"/>
  <c r="G230" i="7" s="1"/>
  <c r="H11" i="7" s="1"/>
  <c r="H11" i="1" s="1"/>
  <c r="G229" i="7"/>
  <c r="G235" i="7"/>
  <c r="G236" i="7"/>
  <c r="G237" i="7" s="1"/>
  <c r="G243" i="7" s="1"/>
  <c r="F12" i="7" s="1"/>
  <c r="F12" i="1" s="1"/>
  <c r="E30" i="1" s="1"/>
  <c r="G247" i="7"/>
  <c r="H247" i="7"/>
  <c r="H248" i="7"/>
  <c r="H249" i="7"/>
  <c r="H250" i="7"/>
  <c r="H251" i="7"/>
  <c r="H252" i="7"/>
  <c r="H253" i="7"/>
  <c r="H254" i="7"/>
  <c r="H255" i="7"/>
  <c r="I247" i="7"/>
  <c r="I248" i="7"/>
  <c r="I249" i="7"/>
  <c r="I250" i="7"/>
  <c r="I251" i="7"/>
  <c r="I252" i="7"/>
  <c r="I253" i="7"/>
  <c r="I254" i="7"/>
  <c r="I255" i="7"/>
  <c r="J247" i="7"/>
  <c r="L247" i="7"/>
  <c r="L248" i="7"/>
  <c r="L249" i="7"/>
  <c r="L250" i="7"/>
  <c r="L251" i="7"/>
  <c r="L252" i="7"/>
  <c r="L253" i="7"/>
  <c r="L254" i="7"/>
  <c r="L255" i="7"/>
  <c r="N247" i="7"/>
  <c r="N256" i="7" s="1"/>
  <c r="H13" i="7" s="1"/>
  <c r="H13" i="1" s="1"/>
  <c r="N248" i="7"/>
  <c r="N249" i="7"/>
  <c r="N250" i="7"/>
  <c r="N251" i="7"/>
  <c r="N252" i="7"/>
  <c r="N253" i="7"/>
  <c r="N254" i="7"/>
  <c r="N255" i="7"/>
  <c r="O247" i="7"/>
  <c r="O256" i="7" s="1"/>
  <c r="I13" i="7" s="1"/>
  <c r="I13" i="1" s="1"/>
  <c r="O248" i="7"/>
  <c r="O249" i="7"/>
  <c r="O250" i="7"/>
  <c r="O251" i="7"/>
  <c r="O252" i="7"/>
  <c r="O253" i="7"/>
  <c r="O254" i="7"/>
  <c r="O255" i="7"/>
  <c r="G248" i="7"/>
  <c r="J248" i="7"/>
  <c r="J256" i="7" s="1"/>
  <c r="D13" i="7" s="1"/>
  <c r="D13" i="1" s="1"/>
  <c r="J249" i="7"/>
  <c r="J250" i="7"/>
  <c r="J251" i="7"/>
  <c r="J252" i="7"/>
  <c r="J253" i="7"/>
  <c r="J254" i="7"/>
  <c r="J255" i="7"/>
  <c r="G249" i="7"/>
  <c r="G250" i="7"/>
  <c r="G251" i="7"/>
  <c r="G252" i="7"/>
  <c r="G253" i="7"/>
  <c r="G254" i="7"/>
  <c r="G255" i="7"/>
  <c r="G260" i="7"/>
  <c r="N260" i="7" s="1"/>
  <c r="I260" i="7"/>
  <c r="J260" i="7"/>
  <c r="J261" i="7"/>
  <c r="J262" i="7"/>
  <c r="J263" i="7"/>
  <c r="J264" i="7"/>
  <c r="J265" i="7"/>
  <c r="J266" i="7"/>
  <c r="J267" i="7"/>
  <c r="J268" i="7"/>
  <c r="K260" i="7"/>
  <c r="K261" i="7"/>
  <c r="K262" i="7"/>
  <c r="K263" i="7"/>
  <c r="K264" i="7"/>
  <c r="K265" i="7"/>
  <c r="K266" i="7"/>
  <c r="K267" i="7"/>
  <c r="K268" i="7"/>
  <c r="O260" i="7"/>
  <c r="O261" i="7"/>
  <c r="O262" i="7"/>
  <c r="O263" i="7"/>
  <c r="O264" i="7"/>
  <c r="O265" i="7"/>
  <c r="O266" i="7"/>
  <c r="O267" i="7"/>
  <c r="O268" i="7"/>
  <c r="G261" i="7"/>
  <c r="I261" i="7"/>
  <c r="I262" i="7"/>
  <c r="I263" i="7"/>
  <c r="I264" i="7"/>
  <c r="I265" i="7"/>
  <c r="I266" i="7"/>
  <c r="I267" i="7"/>
  <c r="I268" i="7"/>
  <c r="N261" i="7"/>
  <c r="N262" i="7"/>
  <c r="N263" i="7"/>
  <c r="N264" i="7"/>
  <c r="N265" i="7"/>
  <c r="N266" i="7"/>
  <c r="N267" i="7"/>
  <c r="N268" i="7"/>
  <c r="G262" i="7"/>
  <c r="G263" i="7"/>
  <c r="G264" i="7"/>
  <c r="G265" i="7"/>
  <c r="G266" i="7"/>
  <c r="G267" i="7"/>
  <c r="G268" i="7"/>
  <c r="B16" i="1"/>
  <c r="C16" i="1"/>
  <c r="D16" i="1"/>
  <c r="E16" i="1"/>
  <c r="F16" i="1"/>
  <c r="H16" i="1"/>
  <c r="I16" i="1"/>
  <c r="E3" i="1"/>
  <c r="F3" i="1"/>
  <c r="G3" i="1"/>
  <c r="H3" i="1"/>
  <c r="I3" i="1"/>
  <c r="E4" i="1"/>
  <c r="F4" i="1"/>
  <c r="G4" i="1"/>
  <c r="H4" i="1"/>
  <c r="I4" i="1"/>
  <c r="E5" i="1"/>
  <c r="F5" i="1"/>
  <c r="G5" i="1"/>
  <c r="H5" i="1"/>
  <c r="I5" i="1"/>
  <c r="E6" i="1"/>
  <c r="F6" i="1"/>
  <c r="G6" i="1"/>
  <c r="H6" i="1"/>
  <c r="I6" i="1"/>
  <c r="B7" i="1"/>
  <c r="C7" i="1"/>
  <c r="D7" i="1"/>
  <c r="E7" i="1"/>
  <c r="F7" i="1"/>
  <c r="H7" i="1"/>
  <c r="I7" i="1"/>
  <c r="H8" i="1"/>
  <c r="I8" i="1"/>
  <c r="H9" i="1"/>
  <c r="I9" i="1"/>
  <c r="F10" i="1"/>
  <c r="G10" i="1"/>
  <c r="F11" i="1"/>
  <c r="G11" i="1"/>
  <c r="B12" i="1"/>
  <c r="C12" i="1"/>
  <c r="D12" i="1"/>
  <c r="E12" i="1"/>
  <c r="G12" i="1"/>
  <c r="H12" i="1"/>
  <c r="I12" i="1"/>
  <c r="G13" i="1"/>
  <c r="G14" i="1"/>
  <c r="G210" i="7"/>
  <c r="C11" i="7"/>
  <c r="C11" i="1" s="1"/>
  <c r="G102" i="7"/>
  <c r="G256" i="7" l="1"/>
  <c r="I256" i="7"/>
  <c r="C13" i="7" s="1"/>
  <c r="C13" i="1" s="1"/>
  <c r="G86" i="7"/>
  <c r="G84" i="7"/>
  <c r="G87" i="7" s="1"/>
  <c r="J87" i="7" s="1"/>
  <c r="G62" i="7"/>
  <c r="G60" i="7"/>
  <c r="G63" i="7" s="1"/>
  <c r="E31" i="1"/>
  <c r="E26" i="1"/>
  <c r="M159" i="7"/>
  <c r="G8" i="7" s="1"/>
  <c r="G8" i="1" s="1"/>
  <c r="K159" i="7"/>
  <c r="E8" i="7" s="1"/>
  <c r="E8" i="1" s="1"/>
  <c r="G159" i="7"/>
  <c r="J159" i="7"/>
  <c r="D8" i="7" s="1"/>
  <c r="D8" i="1" s="1"/>
  <c r="L159" i="7"/>
  <c r="F8" i="7" s="1"/>
  <c r="F8" i="1" s="1"/>
  <c r="G94" i="7"/>
  <c r="G95" i="7"/>
  <c r="E33" i="1"/>
  <c r="G225" i="7"/>
  <c r="G198" i="7"/>
  <c r="H10" i="7" s="1"/>
  <c r="H10" i="1" s="1"/>
  <c r="E34" i="1"/>
  <c r="G112" i="7"/>
  <c r="G114" i="7" s="1"/>
  <c r="G103" i="7"/>
  <c r="G104" i="7" s="1"/>
  <c r="C6" i="7" s="1"/>
  <c r="C6" i="1" s="1"/>
  <c r="G280" i="7"/>
  <c r="E25" i="1"/>
  <c r="G77" i="7"/>
  <c r="J77" i="7" s="1"/>
  <c r="D4" i="7" s="1"/>
  <c r="D4" i="1" s="1"/>
  <c r="G29" i="7"/>
  <c r="G31" i="7"/>
  <c r="G113" i="7"/>
  <c r="G199" i="7"/>
  <c r="N269" i="7"/>
  <c r="H14" i="7" s="1"/>
  <c r="H14" i="1" s="1"/>
  <c r="H269" i="7"/>
  <c r="B14" i="7" s="1"/>
  <c r="B14" i="1" s="1"/>
  <c r="K269" i="7"/>
  <c r="E14" i="7" s="1"/>
  <c r="E14" i="1" s="1"/>
  <c r="L269" i="7"/>
  <c r="F14" i="7" s="1"/>
  <c r="F14" i="1" s="1"/>
  <c r="J269" i="7"/>
  <c r="D14" i="7" s="1"/>
  <c r="D14" i="1" s="1"/>
  <c r="I269" i="7"/>
  <c r="C14" i="7" s="1"/>
  <c r="C14" i="1" s="1"/>
  <c r="G269" i="7"/>
  <c r="O269" i="7"/>
  <c r="I14" i="7" s="1"/>
  <c r="I14" i="1" s="1"/>
  <c r="B10" i="7"/>
  <c r="B10" i="1" s="1"/>
  <c r="E28" i="1" s="1"/>
  <c r="E11" i="7"/>
  <c r="E11" i="1" s="1"/>
  <c r="E29" i="1" s="1"/>
  <c r="G231" i="7"/>
  <c r="G45" i="7"/>
  <c r="G47" i="7" s="1"/>
  <c r="J167" i="7"/>
  <c r="D9" i="7" s="1"/>
  <c r="D9" i="1" s="1"/>
  <c r="L167" i="7"/>
  <c r="F9" i="7" s="1"/>
  <c r="F9" i="1" s="1"/>
  <c r="I167" i="7"/>
  <c r="C9" i="7" s="1"/>
  <c r="C9" i="1" s="1"/>
  <c r="M167" i="7"/>
  <c r="G9" i="7" s="1"/>
  <c r="G9" i="1" s="1"/>
  <c r="H167" i="7"/>
  <c r="B9" i="7" s="1"/>
  <c r="B9" i="1" s="1"/>
  <c r="K167" i="7"/>
  <c r="E9" i="7" s="1"/>
  <c r="E9" i="1" s="1"/>
  <c r="G96" i="7" l="1"/>
  <c r="B6" i="7" s="1"/>
  <c r="B6" i="1" s="1"/>
  <c r="G115" i="7"/>
  <c r="D5" i="7"/>
  <c r="D5" i="1" s="1"/>
  <c r="G32" i="7"/>
  <c r="B5" i="7" s="1"/>
  <c r="B5" i="1" s="1"/>
  <c r="D6" i="7"/>
  <c r="D6" i="1" s="1"/>
  <c r="E24" i="1" s="1"/>
  <c r="G116" i="7"/>
  <c r="E32" i="1"/>
  <c r="G49" i="7"/>
  <c r="G50" i="7" s="1"/>
  <c r="C5" i="7" s="1"/>
  <c r="C5" i="1" s="1"/>
  <c r="E27" i="1"/>
  <c r="E23" i="1" l="1"/>
  <c r="E36" i="1" s="1"/>
  <c r="G88" i="7"/>
  <c r="G286" i="7" s="1"/>
</calcChain>
</file>

<file path=xl/sharedStrings.xml><?xml version="1.0" encoding="utf-8"?>
<sst xmlns="http://schemas.openxmlformats.org/spreadsheetml/2006/main" count="540" uniqueCount="183">
  <si>
    <t>Leader:</t>
  </si>
  <si>
    <t>Contractor:</t>
  </si>
  <si>
    <t>Instrument:</t>
  </si>
  <si>
    <t>Scale Amount:</t>
  </si>
  <si>
    <t>Total for Musician:</t>
  </si>
  <si>
    <t>Number of Sessions:</t>
  </si>
  <si>
    <t>Name:</t>
  </si>
  <si>
    <t>Musicians for Tracking Sessions:</t>
  </si>
  <si>
    <t>String Session:</t>
  </si>
  <si>
    <t>Arranger:</t>
  </si>
  <si>
    <t>Copyist:</t>
  </si>
  <si>
    <t>String Sidemen:</t>
  </si>
  <si>
    <t>Total for Person:</t>
  </si>
  <si>
    <t>Total Number of Sidemen:</t>
  </si>
  <si>
    <t>Vocalists:</t>
  </si>
  <si>
    <t>Total for Vocalist:</t>
  </si>
  <si>
    <t>Travel:</t>
  </si>
  <si>
    <t>City From:</t>
  </si>
  <si>
    <t>City To:</t>
  </si>
  <si>
    <t>Airfare:</t>
  </si>
  <si>
    <t>Hotel:</t>
  </si>
  <si>
    <t>Room &amp; Tax Amount:</t>
  </si>
  <si>
    <t>Rental Car:</t>
  </si>
  <si>
    <t>Per Diem:</t>
  </si>
  <si>
    <t>Rate:</t>
  </si>
  <si>
    <t>Rate (Incl. Gas):</t>
  </si>
  <si>
    <t>Other Travel:</t>
  </si>
  <si>
    <t>Description:</t>
  </si>
  <si>
    <t>Total for Item:</t>
  </si>
  <si>
    <t>Studios:</t>
  </si>
  <si>
    <t>Pre-Production:</t>
  </si>
  <si>
    <t>Number of Days:</t>
  </si>
  <si>
    <t>Total for Studio:</t>
  </si>
  <si>
    <t>Tracking:</t>
  </si>
  <si>
    <t>Overdubs:</t>
  </si>
  <si>
    <t>Mixing:</t>
  </si>
  <si>
    <t>Start Date:</t>
  </si>
  <si>
    <t>End Date:</t>
  </si>
  <si>
    <t>Engineers:</t>
  </si>
  <si>
    <t>Total for Engineer:</t>
  </si>
  <si>
    <t>1st Engineer:</t>
  </si>
  <si>
    <t>2nd Engineer:</t>
  </si>
  <si>
    <t>Mastering:</t>
  </si>
  <si>
    <t>Studio:</t>
  </si>
  <si>
    <t>Materials &amp; Refs:</t>
  </si>
  <si>
    <t>Total:</t>
  </si>
  <si>
    <t>Equipment Rental:</t>
  </si>
  <si>
    <t>Artist:</t>
  </si>
  <si>
    <t>Project Title:</t>
  </si>
  <si>
    <t>Job Number:</t>
  </si>
  <si>
    <t>Tracking Musician Sub-Total:</t>
  </si>
  <si>
    <t>Musicians for Overdub Sessions:</t>
  </si>
  <si>
    <t>Overdub Musician Sub-Total:</t>
  </si>
  <si>
    <t>String Musician Sub-Total:</t>
  </si>
  <si>
    <t>Vocalist Sub-Total:</t>
  </si>
  <si>
    <t>Hotel Sub-Total:</t>
  </si>
  <si>
    <t>Airfare Sub-Total:</t>
  </si>
  <si>
    <t>Rental Car Sub-Total:</t>
  </si>
  <si>
    <t>Per Diem Sub-Total:</t>
  </si>
  <si>
    <t>Other Travel Sub-Total:</t>
  </si>
  <si>
    <t>Pre-Production Studio Sub-Total:</t>
  </si>
  <si>
    <t>Tracking Studio Sub-Total:</t>
  </si>
  <si>
    <t>Overdub Studio Sub-Total:</t>
  </si>
  <si>
    <t>Mixing Studio Sub-Total:</t>
  </si>
  <si>
    <t>Pre-Production Engineer Sub-Total:</t>
  </si>
  <si>
    <t>Tracking Engineer Sub-Total:</t>
  </si>
  <si>
    <t>Overdub Engineer Sub-Total:</t>
  </si>
  <si>
    <t>Mixing Engineer Sub-Total:</t>
  </si>
  <si>
    <t>Mastering Studio Sub-Total:</t>
  </si>
  <si>
    <t>Mastering Sub-Total:</t>
  </si>
  <si>
    <t>Engineer Sub-Total:</t>
  </si>
  <si>
    <t>Studio Sub-Total:</t>
  </si>
  <si>
    <t>Travel Sub-Total:</t>
  </si>
  <si>
    <t>Musician Sub-Total:</t>
  </si>
  <si>
    <t>Rate Day/Week:</t>
  </si>
  <si>
    <t>Number of Days/Weeks:</t>
  </si>
  <si>
    <t>Rental Company:</t>
  </si>
  <si>
    <t>Equipment Name/Model:</t>
  </si>
  <si>
    <t>Equipment Sub-Total:</t>
  </si>
  <si>
    <t>Materials:</t>
  </si>
  <si>
    <t>Materials Sub-Total:</t>
  </si>
  <si>
    <t>Description/Tape Type:</t>
  </si>
  <si>
    <t>Quantity:</t>
  </si>
  <si>
    <t>Unit Price:</t>
  </si>
  <si>
    <t>Number of Trips:</t>
  </si>
  <si>
    <t>Average Cost Per Trip:</t>
  </si>
  <si>
    <t>Total for Cartage:</t>
  </si>
  <si>
    <t>Total Budget for Project:</t>
  </si>
  <si>
    <t>Grand Total:</t>
  </si>
  <si>
    <t>Musicians:</t>
  </si>
  <si>
    <t>Miscellaneous:</t>
  </si>
  <si>
    <t>Budget Summary</t>
  </si>
  <si>
    <t>Engineer:</t>
  </si>
  <si>
    <t>Sideman:</t>
  </si>
  <si>
    <t>Musician:</t>
  </si>
  <si>
    <t>Vocalist:</t>
  </si>
  <si>
    <t>Person:</t>
  </si>
  <si>
    <t>Item:</t>
  </si>
  <si>
    <t>Musicians for Pre-Production Sessions:</t>
  </si>
  <si>
    <t>Pre-Production Musician Sub-Total:</t>
  </si>
  <si>
    <t>Pre-Production Vocalists:</t>
  </si>
  <si>
    <t>Pre-Production Vocalist Sub-Total:</t>
  </si>
  <si>
    <t>Current Health and Welfare Rate:</t>
  </si>
  <si>
    <t>Payroll Tax:</t>
  </si>
  <si>
    <t>Payroll Tax Percentage:</t>
  </si>
  <si>
    <t>Pension:</t>
  </si>
  <si>
    <t>Production Parts:</t>
  </si>
  <si>
    <t>Materials, Refs &amp; Parts:</t>
  </si>
  <si>
    <t>Materials, Refs &amp; Parts Sub-Total:</t>
  </si>
  <si>
    <t>Cartage (Not Being Billed Through Union):</t>
  </si>
  <si>
    <t>Health &amp; Welfare:</t>
  </si>
  <si>
    <t>Total Scale for Musician:</t>
  </si>
  <si>
    <t>Scale Sub-Total:</t>
  </si>
  <si>
    <t>Union Cartage Sub-Total:</t>
  </si>
  <si>
    <t>Miscellaneous Costs (Catering, Overnight Freight, Etc.):</t>
  </si>
  <si>
    <t>Item #1:</t>
  </si>
  <si>
    <t>Item #2:</t>
  </si>
  <si>
    <t>Item #3:</t>
  </si>
  <si>
    <t>Item #4:</t>
  </si>
  <si>
    <t>Item #5:</t>
  </si>
  <si>
    <t>Miscellaneous Costs Sub-Total:</t>
  </si>
  <si>
    <t>Production Assistant:</t>
  </si>
  <si>
    <t>Production Assistant Sub-Total:</t>
  </si>
  <si>
    <t>Pension Estimate:</t>
  </si>
  <si>
    <t>Session Type:</t>
  </si>
  <si>
    <t>Total for Person/Sidemen:</t>
  </si>
  <si>
    <t>Copyist Sub-Total:</t>
  </si>
  <si>
    <t>Arranger Sub-Total:</t>
  </si>
  <si>
    <t>Tracking Vocalists:</t>
  </si>
  <si>
    <t>Tracking Vocalist Sub-Total:</t>
  </si>
  <si>
    <t>Overdub Vocalists:</t>
  </si>
  <si>
    <t>Overdub Vocalist Sub-Total:</t>
  </si>
  <si>
    <t>AFM Pension Percentage:</t>
  </si>
  <si>
    <t>AFTRA Pension Percentage:</t>
  </si>
  <si>
    <t>Mixing</t>
  </si>
  <si>
    <t>Tracking</t>
  </si>
  <si>
    <t>Mastering</t>
  </si>
  <si>
    <t>Pre-Production</t>
  </si>
  <si>
    <t>Overdubs</t>
  </si>
  <si>
    <t>Project</t>
  </si>
  <si>
    <t>Arranger</t>
  </si>
  <si>
    <t>Copyist</t>
  </si>
  <si>
    <t>Musician</t>
  </si>
  <si>
    <t>Vocalist</t>
  </si>
  <si>
    <t>Production Assistant</t>
  </si>
  <si>
    <t>Travel</t>
  </si>
  <si>
    <t>Miscellaneous</t>
  </si>
  <si>
    <t>Studio</t>
  </si>
  <si>
    <t>Engineer</t>
  </si>
  <si>
    <t>Equipment Rentals</t>
  </si>
  <si>
    <t>Materials</t>
  </si>
  <si>
    <t>Transfers &amp; Safeties</t>
  </si>
  <si>
    <t>Digital Editing</t>
  </si>
  <si>
    <t>Summary Costs:</t>
  </si>
  <si>
    <t>Transfers &amp; Safeties:</t>
  </si>
  <si>
    <t>Transfers &amp; Safeties Studio Sub-Total:</t>
  </si>
  <si>
    <t>Transfer &amp; Safeties Engineer Sub-Total:</t>
  </si>
  <si>
    <t>Transfer &amp; Safeties:</t>
  </si>
  <si>
    <t>Digital Editing:</t>
  </si>
  <si>
    <t>Digital Editing Studio Sub-Total:</t>
  </si>
  <si>
    <t>Digital Editing Engineer Sub-Total:</t>
  </si>
  <si>
    <t>Rate Type:</t>
  </si>
  <si>
    <t>Person's Name:</t>
  </si>
  <si>
    <t>Hotel Name:</t>
  </si>
  <si>
    <t>Budget Detail</t>
  </si>
  <si>
    <t>Number of Songs or Sessions</t>
  </si>
  <si>
    <t>Producer Advance</t>
  </si>
  <si>
    <t>CRIS Totals</t>
  </si>
  <si>
    <t>Producer Advance:</t>
  </si>
  <si>
    <t>Producer Advance Sub-Total:</t>
  </si>
  <si>
    <t>Advance Amount:</t>
  </si>
  <si>
    <t>Cartage Amount Being Charged Through Union:</t>
  </si>
  <si>
    <t>Total Cartage Amount Being Charged Through Union:</t>
  </si>
  <si>
    <t>Cartage:</t>
  </si>
  <si>
    <t>Cartage</t>
  </si>
  <si>
    <t>Cartage Sub-Total:</t>
  </si>
  <si>
    <t>Miscellaneous Recording Cost</t>
  </si>
  <si>
    <t># of Sides:</t>
  </si>
  <si>
    <t>Rate Per Side:</t>
  </si>
  <si>
    <t>VEVA LTOs</t>
  </si>
  <si>
    <t>VEVA Hard Drive</t>
  </si>
  <si>
    <t xml:space="preserve">VEVA 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</si>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</sst>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2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u/>
      <sz val="13"/>
      <name val="Arial"/>
      <family val="2"/>
    </font>
    <font>
      <b/>
      <i/>
      <sz val="14"/>
      <name val="Arial"/>
      <family val="2"/>
    </font>
    <font>
      <b/>
      <i/>
      <u/>
      <sz val="16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8"/>
      <name val="Arial"/>
      <family val="2"/>
    </font>
    <font>
      <b/>
      <i/>
      <u/>
      <sz val="10"/>
      <name val="Arial"/>
      <family val="2"/>
    </font>
    <font>
      <sz val="13"/>
      <name val="Arial"/>
      <family val="2"/>
    </font>
    <font>
      <b/>
      <u/>
      <sz val="9"/>
      <name val="Arial"/>
      <family val="2"/>
    </font>
    <font>
      <b/>
      <i/>
      <sz val="8"/>
      <name val="Arial"/>
      <family val="2"/>
    </font>
    <font>
      <b/>
      <i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5" fillId="0" borderId="0" xfId="0" applyFont="1" applyFill="1" applyBorder="1" applyAlignment="1" applyProtection="1">
      <alignment horizontal="right"/>
      <protection locked="0"/>
    </xf>
    <xf numFmtId="44" fontId="15" fillId="0" borderId="0" xfId="0" applyNumberFormat="1" applyFont="1" applyFill="1" applyBorder="1" applyAlignment="1" applyProtection="1">
      <alignment horizontal="right"/>
      <protection locked="0"/>
    </xf>
    <xf numFmtId="44" fontId="15" fillId="0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Border="1" applyAlignment="1" applyProtection="1">
      <alignment horizontal="right"/>
      <protection locked="0"/>
    </xf>
    <xf numFmtId="44" fontId="15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44" fontId="15" fillId="0" borderId="1" xfId="0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44" fontId="15" fillId="0" borderId="1" xfId="0" applyNumberFormat="1" applyFont="1" applyFill="1" applyBorder="1" applyAlignment="1" applyProtection="1">
      <alignment horizontal="right"/>
      <protection locked="0"/>
    </xf>
    <xf numFmtId="164" fontId="15" fillId="0" borderId="0" xfId="0" applyNumberFormat="1" applyFont="1" applyFill="1" applyBorder="1" applyAlignment="1" applyProtection="1">
      <alignment horizontal="left"/>
      <protection locked="0"/>
    </xf>
    <xf numFmtId="44" fontId="15" fillId="0" borderId="0" xfId="0" applyNumberFormat="1" applyFont="1" applyFill="1" applyBorder="1" applyProtection="1">
      <protection locked="0"/>
    </xf>
    <xf numFmtId="164" fontId="15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44" fontId="6" fillId="2" borderId="0" xfId="0" applyNumberFormat="1" applyFont="1" applyFill="1" applyProtection="1"/>
    <xf numFmtId="0" fontId="6" fillId="0" borderId="0" xfId="0" applyFont="1" applyProtection="1"/>
    <xf numFmtId="44" fontId="6" fillId="2" borderId="0" xfId="0" applyNumberFormat="1" applyFont="1" applyFill="1" applyAlignment="1" applyProtection="1">
      <alignment horizontal="right"/>
    </xf>
    <xf numFmtId="44" fontId="6" fillId="0" borderId="0" xfId="0" applyNumberFormat="1" applyFont="1" applyProtection="1"/>
    <xf numFmtId="44" fontId="0" fillId="0" borderId="0" xfId="0" applyNumberFormat="1" applyAlignment="1" applyProtection="1">
      <alignment horizontal="right"/>
    </xf>
    <xf numFmtId="44" fontId="0" fillId="0" borderId="0" xfId="0" applyNumberForma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/>
    </xf>
    <xf numFmtId="44" fontId="1" fillId="0" borderId="0" xfId="0" applyNumberFormat="1" applyFont="1" applyAlignment="1" applyProtection="1">
      <alignment horizontal="center"/>
    </xf>
    <xf numFmtId="44" fontId="5" fillId="0" borderId="0" xfId="0" applyNumberFormat="1" applyFont="1" applyAlignment="1" applyProtection="1">
      <alignment horizontal="right"/>
    </xf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0" borderId="0" xfId="0" applyFont="1" applyFill="1" applyProtection="1">
      <protection locked="0"/>
    </xf>
    <xf numFmtId="0" fontId="20" fillId="3" borderId="0" xfId="0" applyFont="1" applyFill="1" applyAlignment="1" applyProtection="1">
      <alignment horizontal="center"/>
    </xf>
    <xf numFmtId="0" fontId="20" fillId="0" borderId="0" xfId="0" applyFont="1" applyProtection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right"/>
    </xf>
    <xf numFmtId="0" fontId="6" fillId="3" borderId="0" xfId="0" applyFont="1" applyFill="1" applyProtection="1"/>
    <xf numFmtId="0" fontId="15" fillId="3" borderId="0" xfId="0" applyFont="1" applyFill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3" borderId="0" xfId="0" applyFont="1" applyFill="1" applyProtection="1"/>
    <xf numFmtId="0" fontId="15" fillId="0" borderId="0" xfId="0" applyFont="1" applyProtection="1"/>
    <xf numFmtId="0" fontId="0" fillId="3" borderId="0" xfId="0" applyFill="1" applyBorder="1" applyProtection="1"/>
    <xf numFmtId="0" fontId="0" fillId="3" borderId="0" xfId="0" applyFill="1" applyProtection="1"/>
    <xf numFmtId="0" fontId="14" fillId="3" borderId="0" xfId="0" applyFont="1" applyFill="1" applyBorder="1" applyAlignment="1" applyProtection="1">
      <alignment horizontal="center" wrapText="1"/>
    </xf>
    <xf numFmtId="44" fontId="15" fillId="3" borderId="0" xfId="0" applyNumberFormat="1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horizontal="center"/>
    </xf>
    <xf numFmtId="44" fontId="0" fillId="3" borderId="0" xfId="0" applyNumberFormat="1" applyFill="1" applyBorder="1" applyAlignment="1" applyProtection="1">
      <alignment horizontal="right"/>
    </xf>
    <xf numFmtId="44" fontId="15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horizontal="center"/>
    </xf>
    <xf numFmtId="44" fontId="6" fillId="3" borderId="0" xfId="0" applyNumberFormat="1" applyFont="1" applyFill="1" applyBorder="1" applyAlignment="1" applyProtection="1">
      <alignment horizontal="center"/>
    </xf>
    <xf numFmtId="44" fontId="0" fillId="3" borderId="0" xfId="0" applyNumberFormat="1" applyFill="1" applyProtection="1"/>
    <xf numFmtId="44" fontId="6" fillId="3" borderId="0" xfId="0" applyNumberFormat="1" applyFont="1" applyFill="1" applyBorder="1" applyAlignment="1" applyProtection="1">
      <alignment horizontal="right"/>
    </xf>
    <xf numFmtId="44" fontId="15" fillId="3" borderId="0" xfId="0" applyNumberFormat="1" applyFont="1" applyFill="1" applyBorder="1" applyProtection="1"/>
    <xf numFmtId="44" fontId="15" fillId="3" borderId="0" xfId="0" applyNumberFormat="1" applyFont="1" applyFill="1" applyProtection="1"/>
    <xf numFmtId="44" fontId="6" fillId="3" borderId="0" xfId="0" applyNumberFormat="1" applyFont="1" applyFill="1" applyBorder="1" applyProtection="1"/>
    <xf numFmtId="44" fontId="0" fillId="3" borderId="0" xfId="0" applyNumberFormat="1" applyFill="1" applyBorder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/>
    <xf numFmtId="0" fontId="0" fillId="3" borderId="0" xfId="0" applyFill="1" applyAlignment="1" applyProtection="1"/>
    <xf numFmtId="0" fontId="0" fillId="0" borderId="0" xfId="0" applyAlignment="1" applyProtection="1"/>
    <xf numFmtId="44" fontId="16" fillId="3" borderId="0" xfId="0" applyNumberFormat="1" applyFont="1" applyFill="1" applyBorder="1" applyProtection="1"/>
    <xf numFmtId="0" fontId="16" fillId="0" borderId="0" xfId="0" applyFont="1" applyProtection="1"/>
    <xf numFmtId="44" fontId="15" fillId="3" borderId="0" xfId="0" applyNumberFormat="1" applyFont="1" applyFill="1" applyBorder="1" applyAlignment="1" applyProtection="1">
      <alignment horizontal="left"/>
    </xf>
    <xf numFmtId="0" fontId="15" fillId="3" borderId="0" xfId="0" applyFont="1" applyFill="1" applyAlignment="1" applyProtection="1"/>
    <xf numFmtId="0" fontId="15" fillId="0" borderId="0" xfId="0" applyFont="1" applyAlignment="1" applyProtection="1"/>
    <xf numFmtId="0" fontId="15" fillId="0" borderId="0" xfId="0" applyFont="1" applyProtection="1">
      <protection locked="0"/>
    </xf>
    <xf numFmtId="2" fontId="15" fillId="0" borderId="0" xfId="0" applyNumberFormat="1" applyFont="1" applyFill="1" applyBorder="1" applyProtection="1">
      <protection locked="0"/>
    </xf>
    <xf numFmtId="2" fontId="15" fillId="0" borderId="0" xfId="0" applyNumberFormat="1" applyFont="1" applyFill="1" applyBorder="1" applyAlignment="1" applyProtection="1">
      <protection locked="0"/>
    </xf>
    <xf numFmtId="2" fontId="15" fillId="0" borderId="0" xfId="0" applyNumberFormat="1" applyFont="1" applyFill="1" applyBorder="1" applyAlignment="1" applyProtection="1">
      <alignment horizontal="right"/>
      <protection locked="0"/>
    </xf>
    <xf numFmtId="0" fontId="6" fillId="4" borderId="0" xfId="0" applyFont="1" applyFill="1" applyProtection="1"/>
    <xf numFmtId="0" fontId="6" fillId="4" borderId="0" xfId="0" applyFont="1" applyFill="1" applyAlignment="1" applyProtection="1">
      <alignment horizontal="left"/>
    </xf>
    <xf numFmtId="44" fontId="6" fillId="4" borderId="0" xfId="0" applyNumberFormat="1" applyFont="1" applyFill="1" applyProtection="1"/>
    <xf numFmtId="44" fontId="6" fillId="4" borderId="0" xfId="0" applyNumberFormat="1" applyFont="1" applyFill="1" applyAlignment="1" applyProtection="1">
      <alignment horizontal="right"/>
    </xf>
    <xf numFmtId="0" fontId="20" fillId="5" borderId="0" xfId="0" applyFont="1" applyFill="1" applyProtection="1"/>
    <xf numFmtId="0" fontId="6" fillId="5" borderId="0" xfId="0" applyFont="1" applyFill="1" applyProtection="1"/>
    <xf numFmtId="44" fontId="6" fillId="5" borderId="0" xfId="0" applyNumberFormat="1" applyFont="1" applyFill="1" applyAlignment="1" applyProtection="1">
      <alignment horizontal="right"/>
    </xf>
    <xf numFmtId="0" fontId="6" fillId="5" borderId="0" xfId="0" applyFont="1" applyFill="1" applyAlignment="1" applyProtection="1">
      <alignment horizontal="right"/>
    </xf>
    <xf numFmtId="0" fontId="19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Alignment="1" applyProtection="1">
      <alignment horizontal="center"/>
    </xf>
    <xf numFmtId="0" fontId="8" fillId="5" borderId="0" xfId="0" applyFont="1" applyFill="1" applyProtection="1"/>
    <xf numFmtId="0" fontId="2" fillId="5" borderId="0" xfId="0" applyFont="1" applyFill="1" applyProtection="1"/>
    <xf numFmtId="0" fontId="3" fillId="5" borderId="2" xfId="0" applyFont="1" applyFill="1" applyBorder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1" fillId="5" borderId="5" xfId="0" applyFont="1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right"/>
    </xf>
    <xf numFmtId="0" fontId="0" fillId="5" borderId="0" xfId="0" applyNumberFormat="1" applyFill="1" applyBorder="1" applyAlignment="1" applyProtection="1">
      <alignment horizontal="right"/>
    </xf>
    <xf numFmtId="44" fontId="0" fillId="5" borderId="1" xfId="0" applyNumberFormat="1" applyFill="1" applyBorder="1" applyAlignment="1" applyProtection="1">
      <alignment horizontal="right"/>
    </xf>
    <xf numFmtId="0" fontId="0" fillId="5" borderId="0" xfId="0" applyFill="1" applyBorder="1" applyAlignment="1" applyProtection="1">
      <alignment horizontal="right"/>
    </xf>
    <xf numFmtId="0" fontId="0" fillId="5" borderId="5" xfId="0" applyFill="1" applyBorder="1" applyProtection="1"/>
    <xf numFmtId="0" fontId="1" fillId="5" borderId="0" xfId="0" applyFont="1" applyFill="1" applyBorder="1" applyAlignment="1" applyProtection="1">
      <alignment horizontal="center"/>
    </xf>
    <xf numFmtId="0" fontId="0" fillId="5" borderId="0" xfId="0" applyFill="1" applyBorder="1" applyProtection="1"/>
    <xf numFmtId="44" fontId="0" fillId="5" borderId="1" xfId="0" applyNumberFormat="1" applyFill="1" applyBorder="1" applyProtection="1"/>
    <xf numFmtId="44" fontId="6" fillId="5" borderId="1" xfId="0" applyNumberFormat="1" applyFont="1" applyFill="1" applyBorder="1" applyAlignment="1" applyProtection="1">
      <alignment horizontal="right"/>
    </xf>
    <xf numFmtId="0" fontId="3" fillId="5" borderId="5" xfId="0" applyFont="1" applyFill="1" applyBorder="1" applyProtection="1"/>
    <xf numFmtId="0" fontId="1" fillId="5" borderId="6" xfId="0" applyFont="1" applyFill="1" applyBorder="1" applyProtection="1"/>
    <xf numFmtId="0" fontId="1" fillId="5" borderId="7" xfId="0" applyFont="1" applyFill="1" applyBorder="1" applyAlignment="1" applyProtection="1">
      <alignment horizontal="right"/>
    </xf>
    <xf numFmtId="0" fontId="0" fillId="5" borderId="7" xfId="0" applyFill="1" applyBorder="1" applyAlignment="1" applyProtection="1">
      <alignment horizontal="right"/>
    </xf>
    <xf numFmtId="0" fontId="9" fillId="5" borderId="7" xfId="0" applyFont="1" applyFill="1" applyBorder="1" applyAlignment="1" applyProtection="1">
      <alignment horizontal="right"/>
    </xf>
    <xf numFmtId="44" fontId="0" fillId="5" borderId="8" xfId="0" applyNumberFormat="1" applyFill="1" applyBorder="1" applyAlignment="1" applyProtection="1">
      <alignment horizontal="right"/>
    </xf>
    <xf numFmtId="0" fontId="8" fillId="5" borderId="0" xfId="0" applyFont="1" applyFill="1" applyAlignment="1" applyProtection="1">
      <alignment horizontal="center"/>
    </xf>
    <xf numFmtId="44" fontId="20" fillId="5" borderId="0" xfId="0" applyNumberFormat="1" applyFont="1" applyFill="1" applyProtection="1"/>
    <xf numFmtId="0" fontId="6" fillId="5" borderId="0" xfId="0" applyFont="1" applyFill="1" applyAlignment="1" applyProtection="1">
      <alignment horizontal="left"/>
    </xf>
    <xf numFmtId="44" fontId="6" fillId="5" borderId="0" xfId="0" applyNumberFormat="1" applyFont="1" applyFill="1" applyProtection="1"/>
    <xf numFmtId="44" fontId="14" fillId="5" borderId="0" xfId="0" applyNumberFormat="1" applyFont="1" applyFill="1" applyBorder="1" applyAlignment="1" applyProtection="1">
      <alignment horizontal="center" wrapText="1"/>
    </xf>
    <xf numFmtId="0" fontId="14" fillId="5" borderId="0" xfId="0" applyFont="1" applyFill="1" applyAlignment="1" applyProtection="1">
      <alignment wrapText="1"/>
    </xf>
    <xf numFmtId="0" fontId="14" fillId="5" borderId="0" xfId="0" applyFont="1" applyFill="1" applyBorder="1" applyAlignment="1" applyProtection="1">
      <alignment horizontal="center" wrapText="1"/>
    </xf>
    <xf numFmtId="0" fontId="15" fillId="5" borderId="0" xfId="0" applyFont="1" applyFill="1" applyAlignment="1" applyProtection="1">
      <alignment wrapText="1"/>
    </xf>
    <xf numFmtId="10" fontId="15" fillId="0" borderId="0" xfId="0" applyNumberFormat="1" applyFont="1" applyFill="1" applyBorder="1" applyAlignment="1" applyProtection="1">
      <alignment horizontal="center"/>
      <protection locked="0"/>
    </xf>
    <xf numFmtId="10" fontId="15" fillId="0" borderId="0" xfId="0" applyNumberFormat="1" applyFont="1" applyFill="1" applyAlignment="1" applyProtection="1">
      <alignment horizontal="center"/>
      <protection locked="0"/>
    </xf>
    <xf numFmtId="0" fontId="15" fillId="5" borderId="0" xfId="0" applyFont="1" applyFill="1" applyProtection="1"/>
    <xf numFmtId="0" fontId="2" fillId="5" borderId="2" xfId="0" applyFont="1" applyFill="1" applyBorder="1" applyProtection="1"/>
    <xf numFmtId="0" fontId="15" fillId="5" borderId="5" xfId="0" applyFont="1" applyFill="1" applyBorder="1" applyProtection="1"/>
    <xf numFmtId="0" fontId="14" fillId="5" borderId="0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 wrapText="1"/>
    </xf>
    <xf numFmtId="0" fontId="14" fillId="5" borderId="5" xfId="0" applyFont="1" applyFill="1" applyBorder="1" applyProtection="1"/>
    <xf numFmtId="0" fontId="0" fillId="5" borderId="9" xfId="0" applyFill="1" applyBorder="1" applyProtection="1"/>
    <xf numFmtId="0" fontId="2" fillId="5" borderId="5" xfId="0" applyFont="1" applyFill="1" applyBorder="1" applyProtection="1"/>
    <xf numFmtId="44" fontId="15" fillId="5" borderId="1" xfId="0" applyNumberFormat="1" applyFont="1" applyFill="1" applyBorder="1" applyAlignment="1" applyProtection="1">
      <alignment horizontal="right"/>
    </xf>
    <xf numFmtId="44" fontId="15" fillId="5" borderId="1" xfId="0" applyNumberFormat="1" applyFont="1" applyFill="1" applyBorder="1" applyProtection="1"/>
    <xf numFmtId="44" fontId="15" fillId="5" borderId="10" xfId="0" applyNumberFormat="1" applyFont="1" applyFill="1" applyBorder="1" applyProtection="1"/>
    <xf numFmtId="44" fontId="0" fillId="5" borderId="10" xfId="0" applyNumberFormat="1" applyFill="1" applyBorder="1" applyProtection="1"/>
    <xf numFmtId="0" fontId="0" fillId="5" borderId="1" xfId="0" applyFill="1" applyBorder="1" applyProtection="1"/>
    <xf numFmtId="0" fontId="14" fillId="5" borderId="1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right"/>
    </xf>
    <xf numFmtId="44" fontId="15" fillId="5" borderId="0" xfId="0" applyNumberFormat="1" applyFont="1" applyFill="1" applyBorder="1" applyAlignment="1" applyProtection="1">
      <alignment horizontal="right"/>
    </xf>
    <xf numFmtId="0" fontId="15" fillId="5" borderId="0" xfId="0" applyNumberFormat="1" applyFont="1" applyFill="1" applyBorder="1" applyAlignment="1" applyProtection="1">
      <alignment horizontal="right"/>
    </xf>
    <xf numFmtId="44" fontId="14" fillId="5" borderId="0" xfId="0" applyNumberFormat="1" applyFont="1" applyFill="1" applyBorder="1" applyAlignment="1" applyProtection="1">
      <alignment horizontal="right"/>
    </xf>
    <xf numFmtId="0" fontId="15" fillId="5" borderId="0" xfId="0" applyFont="1" applyFill="1" applyBorder="1" applyProtection="1"/>
    <xf numFmtId="0" fontId="0" fillId="5" borderId="11" xfId="0" applyFill="1" applyBorder="1" applyProtection="1"/>
    <xf numFmtId="0" fontId="1" fillId="5" borderId="11" xfId="0" applyFont="1" applyFill="1" applyBorder="1" applyAlignment="1" applyProtection="1">
      <alignment horizontal="right"/>
    </xf>
    <xf numFmtId="44" fontId="0" fillId="5" borderId="0" xfId="0" applyNumberFormat="1" applyFill="1" applyBorder="1" applyAlignment="1" applyProtection="1">
      <alignment horizontal="right"/>
    </xf>
    <xf numFmtId="0" fontId="14" fillId="5" borderId="5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right"/>
    </xf>
    <xf numFmtId="0" fontId="6" fillId="5" borderId="7" xfId="0" applyFont="1" applyFill="1" applyBorder="1" applyAlignment="1" applyProtection="1">
      <alignment horizontal="right"/>
    </xf>
    <xf numFmtId="0" fontId="1" fillId="5" borderId="3" xfId="0" applyFont="1" applyFill="1" applyBorder="1" applyAlignment="1" applyProtection="1">
      <alignment horizontal="right"/>
    </xf>
    <xf numFmtId="44" fontId="17" fillId="5" borderId="7" xfId="0" applyNumberFormat="1" applyFont="1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44" fontId="0" fillId="5" borderId="3" xfId="0" applyNumberFormat="1" applyFill="1" applyBorder="1" applyAlignment="1" applyProtection="1">
      <alignment horizontal="right"/>
    </xf>
    <xf numFmtId="44" fontId="0" fillId="5" borderId="4" xfId="0" applyNumberFormat="1" applyFill="1" applyBorder="1" applyAlignment="1" applyProtection="1">
      <alignment horizontal="right"/>
    </xf>
    <xf numFmtId="0" fontId="1" fillId="5" borderId="9" xfId="0" applyFont="1" applyFill="1" applyBorder="1" applyProtection="1"/>
    <xf numFmtId="0" fontId="6" fillId="5" borderId="11" xfId="0" applyFont="1" applyFill="1" applyBorder="1" applyAlignment="1" applyProtection="1">
      <alignment horizontal="right"/>
    </xf>
    <xf numFmtId="0" fontId="0" fillId="5" borderId="11" xfId="0" applyFill="1" applyBorder="1" applyAlignment="1" applyProtection="1">
      <alignment horizontal="right"/>
    </xf>
    <xf numFmtId="44" fontId="1" fillId="5" borderId="11" xfId="0" applyNumberFormat="1" applyFont="1" applyFill="1" applyBorder="1" applyAlignment="1" applyProtection="1">
      <alignment horizontal="right"/>
    </xf>
    <xf numFmtId="44" fontId="0" fillId="5" borderId="10" xfId="0" applyNumberFormat="1" applyFill="1" applyBorder="1" applyAlignment="1" applyProtection="1">
      <alignment horizontal="right"/>
    </xf>
    <xf numFmtId="0" fontId="6" fillId="5" borderId="0" xfId="0" applyFont="1" applyFill="1" applyBorder="1" applyProtection="1"/>
    <xf numFmtId="44" fontId="6" fillId="5" borderId="0" xfId="0" applyNumberFormat="1" applyFont="1" applyFill="1" applyBorder="1" applyAlignment="1" applyProtection="1">
      <alignment horizontal="right"/>
    </xf>
    <xf numFmtId="0" fontId="18" fillId="5" borderId="5" xfId="0" applyFont="1" applyFill="1" applyBorder="1" applyProtection="1"/>
    <xf numFmtId="0" fontId="21" fillId="5" borderId="5" xfId="0" applyFont="1" applyFill="1" applyBorder="1" applyProtection="1"/>
    <xf numFmtId="44" fontId="6" fillId="5" borderId="10" xfId="0" applyNumberFormat="1" applyFont="1" applyFill="1" applyBorder="1" applyAlignment="1" applyProtection="1">
      <alignment horizontal="right"/>
    </xf>
    <xf numFmtId="44" fontId="0" fillId="5" borderId="12" xfId="0" applyNumberFormat="1" applyFill="1" applyBorder="1" applyProtection="1"/>
    <xf numFmtId="0" fontId="6" fillId="5" borderId="11" xfId="0" applyFont="1" applyFill="1" applyBorder="1" applyProtection="1"/>
    <xf numFmtId="0" fontId="6" fillId="5" borderId="3" xfId="0" applyFont="1" applyFill="1" applyBorder="1" applyAlignment="1" applyProtection="1">
      <alignment horizontal="right"/>
    </xf>
    <xf numFmtId="44" fontId="7" fillId="5" borderId="3" xfId="0" applyNumberFormat="1" applyFont="1" applyFill="1" applyBorder="1" applyAlignment="1" applyProtection="1">
      <alignment horizontal="right"/>
    </xf>
    <xf numFmtId="44" fontId="22" fillId="5" borderId="0" xfId="0" applyNumberFormat="1" applyFont="1" applyFill="1" applyBorder="1" applyAlignment="1" applyProtection="1">
      <alignment horizontal="right"/>
    </xf>
    <xf numFmtId="0" fontId="0" fillId="5" borderId="7" xfId="0" applyFill="1" applyBorder="1" applyProtection="1"/>
    <xf numFmtId="44" fontId="12" fillId="5" borderId="7" xfId="0" applyNumberFormat="1" applyFont="1" applyFill="1" applyBorder="1" applyAlignment="1" applyProtection="1">
      <alignment horizontal="right"/>
    </xf>
    <xf numFmtId="0" fontId="6" fillId="5" borderId="3" xfId="0" applyFont="1" applyFill="1" applyBorder="1" applyProtection="1"/>
    <xf numFmtId="0" fontId="1" fillId="5" borderId="2" xfId="0" applyFont="1" applyFill="1" applyBorder="1" applyProtection="1"/>
    <xf numFmtId="0" fontId="21" fillId="5" borderId="5" xfId="0" applyFont="1" applyFill="1" applyBorder="1" applyAlignment="1" applyProtection="1">
      <alignment wrapText="1"/>
    </xf>
    <xf numFmtId="0" fontId="21" fillId="5" borderId="5" xfId="0" applyFont="1" applyFill="1" applyBorder="1" applyAlignment="1" applyProtection="1">
      <alignment horizontal="left" wrapText="1"/>
    </xf>
    <xf numFmtId="0" fontId="21" fillId="5" borderId="5" xfId="0" applyFont="1" applyFill="1" applyBorder="1" applyAlignment="1" applyProtection="1"/>
    <xf numFmtId="0" fontId="11" fillId="5" borderId="9" xfId="0" applyFont="1" applyFill="1" applyBorder="1" applyProtection="1"/>
    <xf numFmtId="0" fontId="0" fillId="5" borderId="6" xfId="0" applyFill="1" applyBorder="1" applyProtection="1"/>
    <xf numFmtId="0" fontId="16" fillId="5" borderId="6" xfId="0" applyFont="1" applyFill="1" applyBorder="1" applyProtection="1"/>
    <xf numFmtId="0" fontId="14" fillId="5" borderId="5" xfId="0" applyFont="1" applyFill="1" applyBorder="1" applyAlignment="1" applyProtection="1"/>
    <xf numFmtId="44" fontId="6" fillId="5" borderId="13" xfId="0" applyNumberFormat="1" applyFont="1" applyFill="1" applyBorder="1" applyProtection="1"/>
    <xf numFmtId="0" fontId="14" fillId="5" borderId="0" xfId="0" applyFont="1" applyFill="1" applyAlignment="1" applyProtection="1">
      <alignment horizontal="center"/>
    </xf>
    <xf numFmtId="44" fontId="0" fillId="5" borderId="13" xfId="0" applyNumberFormat="1" applyFill="1" applyBorder="1" applyProtection="1"/>
    <xf numFmtId="0" fontId="17" fillId="5" borderId="7" xfId="0" applyFont="1" applyFill="1" applyBorder="1" applyAlignment="1" applyProtection="1">
      <alignment horizontal="right"/>
    </xf>
    <xf numFmtId="44" fontId="0" fillId="5" borderId="8" xfId="0" applyNumberFormat="1" applyFill="1" applyBorder="1" applyProtection="1"/>
    <xf numFmtId="0" fontId="12" fillId="5" borderId="3" xfId="0" applyFont="1" applyFill="1" applyBorder="1" applyAlignment="1" applyProtection="1">
      <alignment horizontal="right"/>
    </xf>
    <xf numFmtId="44" fontId="6" fillId="5" borderId="4" xfId="0" applyNumberFormat="1" applyFont="1" applyFill="1" applyBorder="1" applyProtection="1"/>
    <xf numFmtId="44" fontId="6" fillId="5" borderId="12" xfId="0" applyNumberFormat="1" applyFont="1" applyFill="1" applyBorder="1" applyAlignment="1" applyProtection="1">
      <alignment horizontal="right"/>
    </xf>
    <xf numFmtId="0" fontId="14" fillId="5" borderId="0" xfId="0" applyFont="1" applyFill="1" applyBorder="1" applyAlignment="1" applyProtection="1">
      <alignment horizontal="right"/>
    </xf>
    <xf numFmtId="0" fontId="15" fillId="5" borderId="0" xfId="0" applyFont="1" applyFill="1" applyBorder="1" applyAlignment="1" applyProtection="1">
      <alignment horizontal="left"/>
    </xf>
    <xf numFmtId="44" fontId="15" fillId="5" borderId="0" xfId="0" applyNumberFormat="1" applyFont="1" applyFill="1" applyBorder="1" applyProtection="1"/>
    <xf numFmtId="0" fontId="0" fillId="5" borderId="0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 wrapText="1"/>
    </xf>
    <xf numFmtId="0" fontId="0" fillId="5" borderId="1" xfId="0" applyFill="1" applyBorder="1" applyAlignment="1" applyProtection="1">
      <alignment wrapText="1"/>
    </xf>
    <xf numFmtId="0" fontId="0" fillId="5" borderId="0" xfId="0" applyFill="1" applyBorder="1" applyAlignment="1" applyProtection="1"/>
    <xf numFmtId="0" fontId="0" fillId="5" borderId="1" xfId="0" applyFill="1" applyBorder="1" applyAlignment="1" applyProtection="1"/>
    <xf numFmtId="44" fontId="6" fillId="5" borderId="12" xfId="0" applyNumberFormat="1" applyFont="1" applyFill="1" applyBorder="1" applyProtection="1"/>
    <xf numFmtId="44" fontId="15" fillId="5" borderId="1" xfId="0" applyNumberFormat="1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right" wrapText="1"/>
    </xf>
    <xf numFmtId="0" fontId="16" fillId="5" borderId="7" xfId="0" applyFont="1" applyFill="1" applyBorder="1" applyProtection="1"/>
    <xf numFmtId="44" fontId="15" fillId="5" borderId="0" xfId="0" applyNumberFormat="1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/>
    <xf numFmtId="0" fontId="13" fillId="0" borderId="0" xfId="0" applyFont="1" applyProtection="1"/>
    <xf numFmtId="0" fontId="15" fillId="0" borderId="0" xfId="0" applyFont="1" applyFill="1" applyBorder="1" applyAlignment="1" applyProtection="1">
      <alignment horizontal="left"/>
      <protection locked="0"/>
    </xf>
    <xf numFmtId="11" fontId="1" fillId="0" borderId="0" xfId="0" quotePrefix="1" applyNumberFormat="1" applyFont="1" applyFill="1" applyProtection="1">
      <protection locked="0"/>
    </xf>
    <xf numFmtId="0" fontId="0" fillId="5" borderId="2" xfId="0" applyFill="1" applyBorder="1" applyProtection="1"/>
    <xf numFmtId="0" fontId="23" fillId="5" borderId="3" xfId="0" applyFont="1" applyFill="1" applyBorder="1" applyAlignment="1" applyProtection="1">
      <alignment horizontal="left"/>
    </xf>
    <xf numFmtId="0" fontId="23" fillId="5" borderId="7" xfId="0" applyFont="1" applyFill="1" applyBorder="1" applyAlignment="1" applyProtection="1">
      <alignment horizontal="right"/>
    </xf>
    <xf numFmtId="11" fontId="13" fillId="0" borderId="0" xfId="0" quotePrefix="1" applyNumberFormat="1" applyFont="1" applyFill="1" applyProtection="1">
      <protection locked="0"/>
    </xf>
    <xf numFmtId="0" fontId="8" fillId="5" borderId="0" xfId="0" applyFont="1" applyFill="1" applyAlignment="1" applyProtection="1">
      <alignment horizontal="left"/>
    </xf>
    <xf numFmtId="44" fontId="15" fillId="0" borderId="1" xfId="0" applyNumberFormat="1" applyFont="1" applyFill="1" applyBorder="1" applyAlignment="1" applyProtection="1">
      <alignment horizontal="right"/>
    </xf>
    <xf numFmtId="0" fontId="14" fillId="5" borderId="0" xfId="0" applyFont="1" applyFill="1" applyBorder="1" applyProtection="1"/>
    <xf numFmtId="0" fontId="15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44" fontId="15" fillId="0" borderId="0" xfId="0" applyNumberFormat="1" applyFont="1" applyFill="1" applyBorder="1" applyProtection="1"/>
    <xf numFmtId="44" fontId="15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5"/>
  <sheetViews>
    <sheetView zoomScale="75" workbookViewId="0">
      <selection activeCell="C17" sqref="C17:C19"/>
    </sheetView>
  </sheetViews>
  <sheetFormatPr defaultColWidth="9.21875" defaultRowHeight="12.7" x14ac:dyDescent="0.25"/>
  <cols>
    <col min="1" max="1" width="20.5546875" style="13" bestFit="1" customWidth="1"/>
    <col min="2" max="2" width="24.77734375" style="13" bestFit="1" customWidth="1"/>
    <col min="3" max="3" width="27.77734375" style="13" customWidth="1"/>
    <col min="4" max="4" width="25.21875" style="13" bestFit="1" customWidth="1"/>
    <col min="5" max="5" width="20.21875" style="13" bestFit="1" customWidth="1"/>
    <col min="6" max="6" width="23.21875" style="13" customWidth="1"/>
    <col min="7" max="7" width="13.44140625" style="13" bestFit="1" customWidth="1"/>
    <col min="8" max="8" width="17.77734375" style="13" bestFit="1" customWidth="1"/>
    <col min="9" max="9" width="12.44140625" style="13" bestFit="1" customWidth="1"/>
    <col min="10" max="10" width="9.77734375" style="13" bestFit="1" customWidth="1"/>
    <col min="11" max="11" width="16.21875" style="13" bestFit="1" customWidth="1"/>
    <col min="12" max="12" width="9.21875" style="13"/>
    <col min="13" max="13" width="17.21875" style="13" bestFit="1" customWidth="1"/>
    <col min="14" max="14" width="11.21875" style="13" bestFit="1" customWidth="1"/>
    <col min="15" max="16384" width="9.21875" style="13"/>
  </cols>
  <sheetData>
    <row r="1" spans="1:14" ht="20.2" x14ac:dyDescent="0.35">
      <c r="A1" s="83"/>
      <c r="B1" s="83"/>
      <c r="C1" s="84" t="s">
        <v>91</v>
      </c>
      <c r="D1" s="83"/>
      <c r="E1" s="83"/>
    </row>
    <row r="2" spans="1:14" s="17" customFormat="1" hidden="1" x14ac:dyDescent="0.25">
      <c r="A2" s="74" t="s">
        <v>167</v>
      </c>
      <c r="B2" s="74" t="s">
        <v>137</v>
      </c>
      <c r="C2" s="75" t="s">
        <v>135</v>
      </c>
      <c r="D2" s="75" t="s">
        <v>138</v>
      </c>
      <c r="E2" s="74" t="s">
        <v>134</v>
      </c>
      <c r="F2" s="16" t="s">
        <v>136</v>
      </c>
      <c r="G2" s="14" t="s">
        <v>139</v>
      </c>
      <c r="H2" s="17" t="s">
        <v>151</v>
      </c>
      <c r="I2" s="17" t="s">
        <v>152</v>
      </c>
    </row>
    <row r="3" spans="1:14" s="17" customFormat="1" hidden="1" x14ac:dyDescent="0.25">
      <c r="A3" s="74" t="s">
        <v>140</v>
      </c>
      <c r="B3" s="76">
        <f>SUM(Begin:End!B3)</f>
        <v>0</v>
      </c>
      <c r="C3" s="77">
        <f>SUM(Begin:End!C3)</f>
        <v>0</v>
      </c>
      <c r="D3" s="77">
        <f>SUM(Begin:End!D3)</f>
        <v>0</v>
      </c>
      <c r="E3" s="77">
        <f>SUM(Begin:End!E3)</f>
        <v>0</v>
      </c>
      <c r="F3" s="18">
        <f>SUM(Begin:End!F3)</f>
        <v>0</v>
      </c>
      <c r="G3" s="18">
        <f>SUM(Begin:End!G3)</f>
        <v>0</v>
      </c>
      <c r="H3" s="18">
        <f>SUM(Begin:End!H3)</f>
        <v>0</v>
      </c>
      <c r="I3" s="18">
        <f>SUM(Begin:End!I3)</f>
        <v>0</v>
      </c>
    </row>
    <row r="4" spans="1:14" s="17" customFormat="1" hidden="1" x14ac:dyDescent="0.25">
      <c r="A4" s="74" t="s">
        <v>141</v>
      </c>
      <c r="B4" s="76">
        <f>SUM(Begin:End!B4)</f>
        <v>0</v>
      </c>
      <c r="C4" s="77">
        <f>SUM(Begin:End!C4)</f>
        <v>0</v>
      </c>
      <c r="D4" s="77">
        <f>SUM(Begin:End!D4)</f>
        <v>0</v>
      </c>
      <c r="E4" s="77">
        <f>SUM(Begin:End!E4)</f>
        <v>0</v>
      </c>
      <c r="F4" s="18">
        <f>SUM(Begin:End!F4)</f>
        <v>0</v>
      </c>
      <c r="G4" s="18">
        <f>SUM(Begin:End!G4)</f>
        <v>0</v>
      </c>
      <c r="H4" s="18">
        <f>SUM(Begin:End!H4)</f>
        <v>0</v>
      </c>
      <c r="I4" s="18">
        <f>SUM(Begin:End!I4)</f>
        <v>0</v>
      </c>
    </row>
    <row r="5" spans="1:14" s="17" customFormat="1" hidden="1" x14ac:dyDescent="0.25">
      <c r="A5" s="74" t="s">
        <v>142</v>
      </c>
      <c r="B5" s="76">
        <f>SUM(Begin:End!B5)</f>
        <v>0</v>
      </c>
      <c r="C5" s="77">
        <f>SUM(Begin:End!C5)</f>
        <v>0</v>
      </c>
      <c r="D5" s="77">
        <f>SUM(Begin:End!D5)</f>
        <v>0</v>
      </c>
      <c r="E5" s="77">
        <f>SUM(Begin:End!E5)</f>
        <v>0</v>
      </c>
      <c r="F5" s="18">
        <f>SUM(Begin:End!F5)</f>
        <v>0</v>
      </c>
      <c r="G5" s="18">
        <f>SUM(Begin:End!G5)</f>
        <v>0</v>
      </c>
      <c r="H5" s="18">
        <f>SUM(Begin:End!H5)</f>
        <v>0</v>
      </c>
      <c r="I5" s="18">
        <f>SUM(Begin:End!I5)</f>
        <v>0</v>
      </c>
    </row>
    <row r="6" spans="1:14" s="17" customFormat="1" hidden="1" x14ac:dyDescent="0.25">
      <c r="A6" s="74" t="s">
        <v>143</v>
      </c>
      <c r="B6" s="76">
        <f>SUM(Begin:End!B6)</f>
        <v>0</v>
      </c>
      <c r="C6" s="77">
        <f>SUM(Begin:End!C6)</f>
        <v>0</v>
      </c>
      <c r="D6" s="77">
        <f>SUM(Begin:End!D6)</f>
        <v>0</v>
      </c>
      <c r="E6" s="77">
        <f>SUM(Begin:End!E6)</f>
        <v>0</v>
      </c>
      <c r="F6" s="18">
        <f>SUM(Begin:End!F6)</f>
        <v>0</v>
      </c>
      <c r="G6" s="18">
        <f>SUM(Begin:End!G6)</f>
        <v>0</v>
      </c>
      <c r="H6" s="18">
        <f>SUM(Begin:End!H6)</f>
        <v>0</v>
      </c>
      <c r="I6" s="18">
        <f>SUM(Begin:End!I6)</f>
        <v>0</v>
      </c>
    </row>
    <row r="7" spans="1:14" s="17" customFormat="1" hidden="1" x14ac:dyDescent="0.25">
      <c r="A7" s="74" t="s">
        <v>144</v>
      </c>
      <c r="B7" s="76">
        <f>SUM(Begin:End!B7)</f>
        <v>0</v>
      </c>
      <c r="C7" s="77">
        <f>SUM(Begin:End!C7)</f>
        <v>0</v>
      </c>
      <c r="D7" s="77">
        <f>SUM(Begin:End!D7)</f>
        <v>0</v>
      </c>
      <c r="E7" s="77">
        <f>SUM(Begin:End!E7)</f>
        <v>0</v>
      </c>
      <c r="F7" s="18">
        <f>SUM(Begin:End!F7)</f>
        <v>0</v>
      </c>
      <c r="G7" s="18">
        <f>SUM(Begin:End!G7)</f>
        <v>0</v>
      </c>
      <c r="H7" s="18">
        <f>SUM(Begin:End!H7)</f>
        <v>0</v>
      </c>
      <c r="I7" s="18">
        <f>SUM(Begin:End!I7)</f>
        <v>0</v>
      </c>
    </row>
    <row r="8" spans="1:14" s="17" customFormat="1" hidden="1" x14ac:dyDescent="0.25">
      <c r="A8" s="74" t="s">
        <v>145</v>
      </c>
      <c r="B8" s="76">
        <f>SUM(Begin:End!B8)</f>
        <v>0</v>
      </c>
      <c r="C8" s="77">
        <f>SUM(Begin:End!C8)</f>
        <v>0</v>
      </c>
      <c r="D8" s="77">
        <f>SUM(Begin:End!D8)</f>
        <v>0</v>
      </c>
      <c r="E8" s="77">
        <f>SUM(Begin:End!E8)</f>
        <v>0</v>
      </c>
      <c r="F8" s="18">
        <f>SUM(Begin:End!F8)</f>
        <v>0</v>
      </c>
      <c r="G8" s="18">
        <f>SUM(Begin:End!G8)</f>
        <v>0</v>
      </c>
      <c r="H8" s="18">
        <f>SUM(Begin:End!H8)</f>
        <v>0</v>
      </c>
      <c r="I8" s="18">
        <f>SUM(Begin:End!I8)</f>
        <v>0</v>
      </c>
    </row>
    <row r="9" spans="1:14" s="17" customFormat="1" hidden="1" x14ac:dyDescent="0.25">
      <c r="A9" s="74" t="s">
        <v>176</v>
      </c>
      <c r="B9" s="76">
        <f>SUM(Begin:End!B9)</f>
        <v>0</v>
      </c>
      <c r="C9" s="77">
        <f>SUM(Begin:End!C9)</f>
        <v>0</v>
      </c>
      <c r="D9" s="77">
        <f>SUM(Begin:End!D9)</f>
        <v>0</v>
      </c>
      <c r="E9" s="77">
        <f>SUM(Begin:End!E9)</f>
        <v>0</v>
      </c>
      <c r="F9" s="18">
        <f>SUM(Begin:End!F9)</f>
        <v>0</v>
      </c>
      <c r="G9" s="18">
        <f>SUM(Begin:End!G9)</f>
        <v>0</v>
      </c>
      <c r="H9" s="18">
        <f>SUM(Begin:End!H9)</f>
        <v>0</v>
      </c>
      <c r="I9" s="18">
        <f>SUM(Begin:End!I9)</f>
        <v>0</v>
      </c>
    </row>
    <row r="10" spans="1:14" s="17" customFormat="1" hidden="1" x14ac:dyDescent="0.25">
      <c r="A10" s="74" t="s">
        <v>147</v>
      </c>
      <c r="B10" s="76">
        <f>SUM(Begin:End!B10)</f>
        <v>0</v>
      </c>
      <c r="C10" s="77">
        <f>SUM(Begin:End!C10)</f>
        <v>0</v>
      </c>
      <c r="D10" s="77">
        <f>SUM(Begin:End!D10)</f>
        <v>0</v>
      </c>
      <c r="E10" s="77">
        <f>SUM(Begin:End!E10)</f>
        <v>0</v>
      </c>
      <c r="F10" s="18">
        <f>SUM(Begin:End!F10)</f>
        <v>0</v>
      </c>
      <c r="G10" s="18">
        <f>SUM(Begin:End!G10)</f>
        <v>0</v>
      </c>
      <c r="H10" s="18">
        <f>SUM(Begin:End!H10)</f>
        <v>0</v>
      </c>
      <c r="I10" s="18">
        <f>SUM(Begin:End!I10)</f>
        <v>0</v>
      </c>
    </row>
    <row r="11" spans="1:14" s="17" customFormat="1" hidden="1" x14ac:dyDescent="0.25">
      <c r="A11" s="74" t="s">
        <v>148</v>
      </c>
      <c r="B11" s="76">
        <f>SUM(Begin:End!B11)</f>
        <v>0</v>
      </c>
      <c r="C11" s="77">
        <f>SUM(Begin:End!C11)</f>
        <v>0</v>
      </c>
      <c r="D11" s="77">
        <f>SUM(Begin:End!D11)</f>
        <v>0</v>
      </c>
      <c r="E11" s="77">
        <f>SUM(Begin:End!E11)</f>
        <v>0</v>
      </c>
      <c r="F11" s="18">
        <f>SUM(Begin:End!F11)</f>
        <v>0</v>
      </c>
      <c r="G11" s="18">
        <f>SUM(Begin:End!G11)</f>
        <v>0</v>
      </c>
      <c r="H11" s="18">
        <f>SUM(Begin:End!H11)</f>
        <v>0</v>
      </c>
      <c r="I11" s="18">
        <f>SUM(Begin:End!I11)</f>
        <v>0</v>
      </c>
    </row>
    <row r="12" spans="1:14" s="17" customFormat="1" hidden="1" x14ac:dyDescent="0.25">
      <c r="A12" s="74" t="s">
        <v>136</v>
      </c>
      <c r="B12" s="76">
        <f>SUM(Begin:End!B12)</f>
        <v>0</v>
      </c>
      <c r="C12" s="77">
        <f>SUM(Begin:End!C12)</f>
        <v>0</v>
      </c>
      <c r="D12" s="77">
        <f>SUM(Begin:End!D12)</f>
        <v>0</v>
      </c>
      <c r="E12" s="77">
        <f>SUM(Begin:End!E12)</f>
        <v>0</v>
      </c>
      <c r="F12" s="18">
        <f>SUM(Begin:End!F12)</f>
        <v>0</v>
      </c>
      <c r="G12" s="18">
        <f>SUM(Begin:End!G12)</f>
        <v>0</v>
      </c>
      <c r="H12" s="18">
        <f>SUM(Begin:End!H12)</f>
        <v>0</v>
      </c>
      <c r="I12" s="18">
        <f>SUM(Begin:End!I12)</f>
        <v>0</v>
      </c>
    </row>
    <row r="13" spans="1:14" s="17" customFormat="1" hidden="1" x14ac:dyDescent="0.25">
      <c r="A13" s="74" t="s">
        <v>149</v>
      </c>
      <c r="B13" s="76">
        <f>SUM(Begin:End!B13)</f>
        <v>0</v>
      </c>
      <c r="C13" s="77">
        <f>SUM(Begin:End!C13)</f>
        <v>0</v>
      </c>
      <c r="D13" s="77">
        <f>SUM(Begin:End!D13)</f>
        <v>0</v>
      </c>
      <c r="E13" s="77">
        <f>SUM(Begin:End!E13)</f>
        <v>0</v>
      </c>
      <c r="F13" s="18">
        <f>SUM(Begin:End!F13)</f>
        <v>0</v>
      </c>
      <c r="G13" s="18">
        <f>SUM(Begin:End!G13)</f>
        <v>0</v>
      </c>
      <c r="H13" s="18">
        <f>SUM(Begin:End!H13)</f>
        <v>0</v>
      </c>
      <c r="I13" s="18">
        <f>SUM(Begin:End!I13)</f>
        <v>0</v>
      </c>
    </row>
    <row r="14" spans="1:14" s="17" customFormat="1" hidden="1" x14ac:dyDescent="0.25">
      <c r="A14" s="74" t="s">
        <v>150</v>
      </c>
      <c r="B14" s="76">
        <f>SUM(Begin:End!B14)</f>
        <v>0</v>
      </c>
      <c r="C14" s="77">
        <f>SUM(Begin:End!C14)</f>
        <v>0</v>
      </c>
      <c r="D14" s="77">
        <f>SUM(Begin:End!D14)</f>
        <v>0</v>
      </c>
      <c r="E14" s="77">
        <f>SUM(Begin:End!E14)</f>
        <v>0</v>
      </c>
      <c r="F14" s="18">
        <f>SUM(Begin:End!F14)</f>
        <v>0</v>
      </c>
      <c r="G14" s="18">
        <f>SUM(Begin:End!G14)</f>
        <v>0</v>
      </c>
      <c r="H14" s="18">
        <f>SUM(Begin:End!H14)</f>
        <v>334</v>
      </c>
      <c r="I14" s="18">
        <f>SUM(Begin:End!I14)</f>
        <v>0</v>
      </c>
      <c r="J14" s="19"/>
      <c r="K14" s="19"/>
      <c r="L14" s="19"/>
      <c r="M14" s="19"/>
      <c r="N14" s="19"/>
    </row>
    <row r="15" spans="1:14" hidden="1" x14ac:dyDescent="0.25">
      <c r="A15" s="74" t="s">
        <v>174</v>
      </c>
      <c r="B15" s="76">
        <f>SUM(Begin:End!B15)</f>
        <v>0</v>
      </c>
      <c r="C15" s="77">
        <f>SUM(Begin:End!C15)</f>
        <v>0</v>
      </c>
      <c r="D15" s="77">
        <f>SUM(Begin:End!D15)</f>
        <v>0</v>
      </c>
      <c r="E15" s="77">
        <f>SUM(Begin:End!E15)</f>
        <v>0</v>
      </c>
      <c r="F15" s="18">
        <f>SUM(Begin:End!F15)</f>
        <v>0</v>
      </c>
      <c r="G15" s="18">
        <f>SUM(Begin:End!G15)</f>
        <v>0</v>
      </c>
      <c r="H15" s="18">
        <f>SUM(Begin:End!H15)</f>
        <v>0</v>
      </c>
      <c r="I15" s="18">
        <f>SUM(Begin:End!I15)</f>
        <v>0</v>
      </c>
    </row>
    <row r="16" spans="1:14" hidden="1" x14ac:dyDescent="0.25">
      <c r="A16" s="74" t="s">
        <v>166</v>
      </c>
      <c r="B16" s="76">
        <f>SUM(Begin:End!B16)</f>
        <v>0</v>
      </c>
      <c r="C16" s="77">
        <f>SUM(Begin:End!C16)</f>
        <v>0</v>
      </c>
      <c r="D16" s="77">
        <f>SUM(Begin:End!D16)</f>
        <v>0</v>
      </c>
      <c r="E16" s="77">
        <f>SUM(Begin:End!E16)</f>
        <v>0</v>
      </c>
      <c r="F16" s="18">
        <f>SUM(Begin:End!F16)</f>
        <v>0</v>
      </c>
      <c r="G16" s="18">
        <f>SUM(Begin:End!G16)</f>
        <v>0</v>
      </c>
      <c r="H16" s="18">
        <f>SUM(Begin:End!H16)</f>
        <v>0</v>
      </c>
      <c r="I16" s="18">
        <f>SUM(Begin:End!I16)</f>
        <v>0</v>
      </c>
    </row>
    <row r="17" spans="1:6" ht="16.7" x14ac:dyDescent="0.3">
      <c r="A17" s="85" t="s">
        <v>47</v>
      </c>
      <c r="B17" s="83"/>
      <c r="C17" s="34"/>
      <c r="D17" s="83"/>
      <c r="E17" s="83"/>
    </row>
    <row r="18" spans="1:6" ht="16.7" x14ac:dyDescent="0.3">
      <c r="A18" s="85" t="s">
        <v>48</v>
      </c>
      <c r="B18" s="83"/>
      <c r="C18" s="195"/>
      <c r="D18" s="83"/>
      <c r="E18" s="83"/>
    </row>
    <row r="19" spans="1:6" ht="16.7" x14ac:dyDescent="0.3">
      <c r="A19" s="85" t="s">
        <v>49</v>
      </c>
      <c r="B19" s="83"/>
      <c r="C19" s="201"/>
      <c r="D19" s="83"/>
      <c r="E19" s="83"/>
    </row>
    <row r="20" spans="1:6" x14ac:dyDescent="0.25">
      <c r="A20" s="86"/>
      <c r="B20" s="83"/>
      <c r="C20" s="83"/>
      <c r="D20" s="83"/>
      <c r="E20" s="83"/>
    </row>
    <row r="21" spans="1:6" ht="13.25" thickBot="1" x14ac:dyDescent="0.3">
      <c r="A21" s="83"/>
      <c r="B21" s="83"/>
      <c r="C21" s="83"/>
      <c r="D21" s="83"/>
      <c r="E21" s="83"/>
    </row>
    <row r="22" spans="1:6" ht="15.55" x14ac:dyDescent="0.3">
      <c r="A22" s="87" t="s">
        <v>153</v>
      </c>
      <c r="B22" s="88"/>
      <c r="C22" s="88"/>
      <c r="D22" s="88"/>
      <c r="E22" s="89"/>
    </row>
    <row r="23" spans="1:6" ht="13.85" x14ac:dyDescent="0.25">
      <c r="A23" s="90"/>
      <c r="B23" s="91" t="s">
        <v>89</v>
      </c>
      <c r="C23" s="92"/>
      <c r="D23" s="93"/>
      <c r="E23" s="94">
        <f>SUM(B3:I3)+SUM(B4:I4)+SUM(B5:I5)</f>
        <v>0</v>
      </c>
      <c r="F23" s="20"/>
    </row>
    <row r="24" spans="1:6" ht="13.85" x14ac:dyDescent="0.25">
      <c r="A24" s="90"/>
      <c r="B24" s="91" t="s">
        <v>14</v>
      </c>
      <c r="C24" s="92"/>
      <c r="D24" s="93"/>
      <c r="E24" s="94">
        <f t="shared" ref="E24:E34" si="0">SUM(B6:I6)</f>
        <v>0</v>
      </c>
      <c r="F24" s="20"/>
    </row>
    <row r="25" spans="1:6" ht="13.85" x14ac:dyDescent="0.25">
      <c r="A25" s="90"/>
      <c r="B25" s="91" t="s">
        <v>121</v>
      </c>
      <c r="C25" s="92"/>
      <c r="D25" s="93"/>
      <c r="E25" s="94">
        <f t="shared" si="0"/>
        <v>0</v>
      </c>
      <c r="F25" s="20"/>
    </row>
    <row r="26" spans="1:6" ht="13.85" x14ac:dyDescent="0.25">
      <c r="A26" s="90"/>
      <c r="B26" s="91" t="s">
        <v>16</v>
      </c>
      <c r="C26" s="95"/>
      <c r="D26" s="93"/>
      <c r="E26" s="94">
        <f t="shared" si="0"/>
        <v>0</v>
      </c>
      <c r="F26" s="20"/>
    </row>
    <row r="27" spans="1:6" ht="13.85" x14ac:dyDescent="0.25">
      <c r="A27" s="90"/>
      <c r="B27" s="91" t="s">
        <v>90</v>
      </c>
      <c r="C27" s="95"/>
      <c r="D27" s="93"/>
      <c r="E27" s="94">
        <f t="shared" si="0"/>
        <v>0</v>
      </c>
      <c r="F27" s="20"/>
    </row>
    <row r="28" spans="1:6" ht="13.85" x14ac:dyDescent="0.25">
      <c r="A28" s="96"/>
      <c r="B28" s="91" t="s">
        <v>43</v>
      </c>
      <c r="C28" s="97"/>
      <c r="D28" s="98"/>
      <c r="E28" s="99">
        <f t="shared" si="0"/>
        <v>0</v>
      </c>
      <c r="F28" s="21"/>
    </row>
    <row r="29" spans="1:6" ht="13.85" x14ac:dyDescent="0.25">
      <c r="A29" s="90"/>
      <c r="B29" s="91" t="s">
        <v>92</v>
      </c>
      <c r="C29" s="97"/>
      <c r="D29" s="93"/>
      <c r="E29" s="94">
        <f t="shared" si="0"/>
        <v>0</v>
      </c>
      <c r="F29" s="20"/>
    </row>
    <row r="30" spans="1:6" ht="13.85" x14ac:dyDescent="0.25">
      <c r="A30" s="90"/>
      <c r="B30" s="91" t="s">
        <v>42</v>
      </c>
      <c r="C30" s="95"/>
      <c r="D30" s="93"/>
      <c r="E30" s="94">
        <f t="shared" si="0"/>
        <v>0</v>
      </c>
      <c r="F30" s="20"/>
    </row>
    <row r="31" spans="1:6" ht="13.85" x14ac:dyDescent="0.25">
      <c r="A31" s="90"/>
      <c r="B31" s="91" t="s">
        <v>46</v>
      </c>
      <c r="C31" s="95"/>
      <c r="D31" s="93"/>
      <c r="E31" s="100">
        <f t="shared" si="0"/>
        <v>0</v>
      </c>
      <c r="F31" s="20"/>
    </row>
    <row r="32" spans="1:6" ht="13.85" x14ac:dyDescent="0.25">
      <c r="A32" s="90"/>
      <c r="B32" s="91" t="s">
        <v>79</v>
      </c>
      <c r="C32" s="95"/>
      <c r="D32" s="95"/>
      <c r="E32" s="94">
        <f t="shared" si="0"/>
        <v>334</v>
      </c>
      <c r="F32" s="20"/>
    </row>
    <row r="33" spans="1:6" ht="15.55" x14ac:dyDescent="0.3">
      <c r="A33" s="101"/>
      <c r="B33" s="91" t="s">
        <v>173</v>
      </c>
      <c r="C33" s="95"/>
      <c r="D33" s="95"/>
      <c r="E33" s="94">
        <f t="shared" si="0"/>
        <v>0</v>
      </c>
      <c r="F33" s="20"/>
    </row>
    <row r="34" spans="1:6" ht="13.85" x14ac:dyDescent="0.25">
      <c r="A34" s="90"/>
      <c r="B34" s="91" t="s">
        <v>168</v>
      </c>
      <c r="C34" s="95"/>
      <c r="D34" s="95"/>
      <c r="E34" s="94">
        <f t="shared" si="0"/>
        <v>0</v>
      </c>
      <c r="F34" s="20"/>
    </row>
    <row r="35" spans="1:6" x14ac:dyDescent="0.25">
      <c r="A35" s="90"/>
      <c r="B35" s="92"/>
      <c r="C35" s="95"/>
      <c r="D35" s="95"/>
      <c r="E35" s="94"/>
      <c r="F35" s="20"/>
    </row>
    <row r="36" spans="1:6" ht="18.45" thickBot="1" x14ac:dyDescent="0.4">
      <c r="A36" s="102"/>
      <c r="B36" s="103"/>
      <c r="C36" s="104"/>
      <c r="D36" s="105" t="s">
        <v>88</v>
      </c>
      <c r="E36" s="106">
        <f>SUM(E23:E34)</f>
        <v>334</v>
      </c>
      <c r="F36" s="20"/>
    </row>
    <row r="37" spans="1:6" x14ac:dyDescent="0.25">
      <c r="A37" s="22"/>
      <c r="B37" s="23"/>
      <c r="C37" s="24"/>
      <c r="D37" s="24"/>
      <c r="E37" s="20"/>
      <c r="F37" s="20"/>
    </row>
    <row r="38" spans="1:6" x14ac:dyDescent="0.25">
      <c r="A38" s="22"/>
      <c r="B38" s="25"/>
      <c r="C38" s="24"/>
      <c r="D38" s="25"/>
      <c r="E38" s="25"/>
      <c r="F38" s="26"/>
    </row>
    <row r="39" spans="1:6" x14ac:dyDescent="0.25">
      <c r="A39" s="22"/>
      <c r="B39" s="23"/>
      <c r="C39" s="24"/>
      <c r="D39" s="24"/>
      <c r="E39" s="20"/>
      <c r="F39" s="20"/>
    </row>
    <row r="40" spans="1:6" x14ac:dyDescent="0.25">
      <c r="A40" s="22"/>
      <c r="B40" s="23"/>
      <c r="C40" s="24"/>
      <c r="D40" s="24"/>
      <c r="E40" s="20"/>
      <c r="F40" s="20"/>
    </row>
    <row r="41" spans="1:6" ht="13.85" x14ac:dyDescent="0.25">
      <c r="A41" s="22"/>
      <c r="B41" s="23"/>
      <c r="C41" s="24"/>
      <c r="D41" s="24"/>
      <c r="E41" s="27"/>
      <c r="F41" s="20"/>
    </row>
    <row r="42" spans="1:6" x14ac:dyDescent="0.25">
      <c r="A42" s="22"/>
      <c r="B42" s="23"/>
      <c r="C42" s="24"/>
      <c r="D42" s="24"/>
      <c r="E42" s="20"/>
      <c r="F42" s="20"/>
    </row>
    <row r="43" spans="1:6" ht="15.55" x14ac:dyDescent="0.3">
      <c r="A43" s="28"/>
      <c r="B43" s="23"/>
      <c r="C43" s="24"/>
      <c r="D43" s="24"/>
      <c r="E43" s="20"/>
      <c r="F43" s="20"/>
    </row>
    <row r="44" spans="1:6" x14ac:dyDescent="0.25">
      <c r="B44" s="25"/>
      <c r="C44" s="25"/>
      <c r="D44" s="25"/>
      <c r="E44" s="25"/>
      <c r="F44" s="25"/>
    </row>
    <row r="45" spans="1:6" x14ac:dyDescent="0.25">
      <c r="A45" s="22"/>
      <c r="B45" s="23"/>
      <c r="C45" s="24"/>
      <c r="D45" s="24"/>
      <c r="E45" s="20"/>
      <c r="F45" s="20"/>
    </row>
    <row r="46" spans="1:6" x14ac:dyDescent="0.25">
      <c r="A46" s="22"/>
      <c r="B46" s="23"/>
      <c r="C46" s="24"/>
      <c r="D46" s="24"/>
      <c r="E46" s="20"/>
      <c r="F46" s="20"/>
    </row>
    <row r="47" spans="1:6" x14ac:dyDescent="0.25">
      <c r="A47" s="22"/>
      <c r="B47" s="23"/>
      <c r="C47" s="24"/>
      <c r="D47" s="24"/>
      <c r="E47" s="20"/>
      <c r="F47" s="20"/>
    </row>
    <row r="48" spans="1:6" x14ac:dyDescent="0.25">
      <c r="A48" s="22"/>
      <c r="B48" s="23"/>
      <c r="C48" s="24"/>
      <c r="D48" s="24"/>
      <c r="E48" s="20"/>
      <c r="F48" s="20"/>
    </row>
    <row r="49" spans="1:6" x14ac:dyDescent="0.25">
      <c r="A49" s="22"/>
      <c r="B49" s="23"/>
      <c r="C49" s="24"/>
      <c r="D49" s="24"/>
      <c r="E49" s="20"/>
      <c r="F49" s="20"/>
    </row>
    <row r="50" spans="1:6" x14ac:dyDescent="0.25">
      <c r="A50" s="22"/>
      <c r="B50" s="23"/>
      <c r="C50" s="24"/>
      <c r="D50" s="24"/>
      <c r="E50" s="20"/>
      <c r="F50" s="20"/>
    </row>
    <row r="51" spans="1:6" ht="13.85" x14ac:dyDescent="0.25">
      <c r="A51" s="22"/>
      <c r="B51" s="23"/>
      <c r="C51" s="24"/>
      <c r="D51" s="24"/>
      <c r="E51" s="27"/>
      <c r="F51" s="20"/>
    </row>
    <row r="53" spans="1:6" ht="15.55" x14ac:dyDescent="0.3">
      <c r="A53" s="28"/>
    </row>
    <row r="54" spans="1:6" ht="13.85" x14ac:dyDescent="0.25">
      <c r="A54" s="29"/>
    </row>
    <row r="55" spans="1:6" x14ac:dyDescent="0.25">
      <c r="A55" s="30"/>
      <c r="B55" s="25"/>
      <c r="C55" s="25"/>
      <c r="D55" s="25"/>
      <c r="F55" s="25"/>
    </row>
    <row r="56" spans="1:6" x14ac:dyDescent="0.25">
      <c r="A56" s="22"/>
    </row>
    <row r="57" spans="1:6" x14ac:dyDescent="0.25">
      <c r="A57" s="22"/>
    </row>
    <row r="58" spans="1:6" x14ac:dyDescent="0.25">
      <c r="A58" s="22"/>
    </row>
    <row r="59" spans="1:6" x14ac:dyDescent="0.25">
      <c r="A59" s="22"/>
    </row>
    <row r="60" spans="1:6" x14ac:dyDescent="0.25">
      <c r="A60" s="22"/>
    </row>
    <row r="62" spans="1:6" ht="13.85" x14ac:dyDescent="0.25">
      <c r="A62" s="29"/>
    </row>
    <row r="63" spans="1:6" x14ac:dyDescent="0.25">
      <c r="A63" s="30"/>
      <c r="B63" s="25"/>
      <c r="C63" s="25"/>
      <c r="D63" s="25"/>
      <c r="E63" s="25"/>
      <c r="F63" s="25"/>
    </row>
    <row r="64" spans="1:6" x14ac:dyDescent="0.25">
      <c r="A64" s="22"/>
    </row>
    <row r="65" spans="1:6" x14ac:dyDescent="0.25">
      <c r="A65" s="22"/>
    </row>
    <row r="66" spans="1:6" x14ac:dyDescent="0.25">
      <c r="A66" s="22"/>
    </row>
    <row r="67" spans="1:6" x14ac:dyDescent="0.25">
      <c r="A67" s="22"/>
    </row>
    <row r="68" spans="1:6" x14ac:dyDescent="0.25">
      <c r="A68" s="22"/>
    </row>
    <row r="70" spans="1:6" ht="13.85" x14ac:dyDescent="0.25">
      <c r="A70" s="29"/>
    </row>
    <row r="71" spans="1:6" x14ac:dyDescent="0.25">
      <c r="A71" s="30"/>
      <c r="B71" s="25"/>
      <c r="C71" s="25"/>
      <c r="D71" s="25"/>
      <c r="E71" s="25"/>
      <c r="F71" s="25"/>
    </row>
    <row r="72" spans="1:6" x14ac:dyDescent="0.25">
      <c r="A72" s="22"/>
      <c r="E72" s="31"/>
    </row>
    <row r="73" spans="1:6" x14ac:dyDescent="0.25">
      <c r="A73" s="22"/>
    </row>
    <row r="74" spans="1:6" x14ac:dyDescent="0.25">
      <c r="A74" s="22"/>
    </row>
    <row r="75" spans="1:6" x14ac:dyDescent="0.25">
      <c r="A75" s="22"/>
    </row>
    <row r="76" spans="1:6" x14ac:dyDescent="0.25">
      <c r="A76" s="22"/>
    </row>
    <row r="78" spans="1:6" ht="13.85" x14ac:dyDescent="0.25">
      <c r="A78" s="29"/>
    </row>
    <row r="79" spans="1:6" x14ac:dyDescent="0.25">
      <c r="A79" s="30"/>
      <c r="B79" s="25"/>
      <c r="C79" s="25"/>
      <c r="D79" s="25"/>
      <c r="E79" s="25"/>
      <c r="F79" s="25"/>
    </row>
    <row r="80" spans="1:6" x14ac:dyDescent="0.25">
      <c r="A80" s="22"/>
    </row>
    <row r="81" spans="1:6" x14ac:dyDescent="0.25">
      <c r="A81" s="22"/>
    </row>
    <row r="82" spans="1:6" x14ac:dyDescent="0.25">
      <c r="A82" s="22"/>
    </row>
    <row r="83" spans="1:6" x14ac:dyDescent="0.25">
      <c r="A83" s="22"/>
    </row>
    <row r="84" spans="1:6" x14ac:dyDescent="0.25">
      <c r="A84" s="22"/>
    </row>
    <row r="86" spans="1:6" ht="13.85" x14ac:dyDescent="0.25">
      <c r="A86" s="29"/>
    </row>
    <row r="87" spans="1:6" x14ac:dyDescent="0.25">
      <c r="A87" s="30"/>
      <c r="B87" s="25"/>
      <c r="C87" s="25"/>
      <c r="D87" s="25"/>
      <c r="E87" s="25"/>
      <c r="F87" s="25"/>
    </row>
    <row r="88" spans="1:6" x14ac:dyDescent="0.25">
      <c r="A88" s="22"/>
    </row>
    <row r="89" spans="1:6" x14ac:dyDescent="0.25">
      <c r="A89" s="22"/>
    </row>
    <row r="91" spans="1:6" ht="15.55" x14ac:dyDescent="0.3">
      <c r="A91" s="28"/>
    </row>
    <row r="92" spans="1:6" x14ac:dyDescent="0.25">
      <c r="A92" s="30"/>
      <c r="B92" s="25"/>
      <c r="C92" s="25"/>
      <c r="D92" s="25"/>
      <c r="E92" s="25"/>
      <c r="F92" s="25"/>
    </row>
    <row r="93" spans="1:6" x14ac:dyDescent="0.25">
      <c r="A93" s="22"/>
    </row>
    <row r="94" spans="1:6" x14ac:dyDescent="0.25">
      <c r="A94" s="22"/>
    </row>
    <row r="95" spans="1:6" x14ac:dyDescent="0.25">
      <c r="A95" s="22"/>
    </row>
    <row r="96" spans="1:6" x14ac:dyDescent="0.25">
      <c r="A96" s="22"/>
    </row>
    <row r="97" spans="1:6" x14ac:dyDescent="0.25">
      <c r="A97" s="22"/>
    </row>
    <row r="99" spans="1:6" ht="15.55" x14ac:dyDescent="0.3">
      <c r="A99" s="28"/>
    </row>
    <row r="100" spans="1:6" ht="13.85" x14ac:dyDescent="0.25">
      <c r="A100" s="29"/>
      <c r="B100" s="32"/>
      <c r="C100" s="33"/>
      <c r="D100" s="32"/>
      <c r="E100" s="33"/>
    </row>
    <row r="101" spans="1:6" x14ac:dyDescent="0.25">
      <c r="A101" s="30"/>
      <c r="B101" s="33"/>
      <c r="C101" s="33"/>
    </row>
    <row r="102" spans="1:6" x14ac:dyDescent="0.25">
      <c r="A102" s="30"/>
      <c r="B102" s="25"/>
      <c r="C102" s="25"/>
      <c r="D102" s="25"/>
      <c r="E102" s="25"/>
      <c r="F102" s="25"/>
    </row>
    <row r="103" spans="1:6" x14ac:dyDescent="0.25">
      <c r="A103" s="22"/>
    </row>
    <row r="104" spans="1:6" x14ac:dyDescent="0.25">
      <c r="A104" s="22"/>
    </row>
    <row r="105" spans="1:6" x14ac:dyDescent="0.25">
      <c r="A105" s="22"/>
    </row>
    <row r="106" spans="1:6" ht="13.85" x14ac:dyDescent="0.25">
      <c r="A106" s="29"/>
      <c r="B106" s="32"/>
      <c r="C106" s="33"/>
      <c r="D106" s="32"/>
      <c r="E106" s="33"/>
    </row>
    <row r="107" spans="1:6" x14ac:dyDescent="0.25">
      <c r="A107" s="30"/>
      <c r="B107" s="33"/>
      <c r="C107" s="33"/>
    </row>
    <row r="108" spans="1:6" x14ac:dyDescent="0.25">
      <c r="A108" s="30"/>
      <c r="B108" s="25"/>
      <c r="C108" s="25"/>
      <c r="D108" s="25"/>
      <c r="E108" s="25"/>
      <c r="F108" s="25"/>
    </row>
    <row r="109" spans="1:6" x14ac:dyDescent="0.25">
      <c r="A109" s="22"/>
    </row>
    <row r="110" spans="1:6" x14ac:dyDescent="0.25">
      <c r="A110" s="22"/>
    </row>
    <row r="112" spans="1:6" ht="13.85" x14ac:dyDescent="0.25">
      <c r="A112" s="29"/>
      <c r="B112" s="32"/>
      <c r="C112" s="33"/>
      <c r="D112" s="32"/>
      <c r="E112" s="33"/>
    </row>
    <row r="113" spans="1:6" x14ac:dyDescent="0.25">
      <c r="A113" s="30"/>
      <c r="B113" s="33"/>
      <c r="C113" s="33"/>
    </row>
    <row r="114" spans="1:6" x14ac:dyDescent="0.25">
      <c r="A114" s="30"/>
      <c r="B114" s="25"/>
      <c r="C114" s="25"/>
      <c r="D114" s="25"/>
      <c r="E114" s="25"/>
      <c r="F114" s="25"/>
    </row>
    <row r="115" spans="1:6" x14ac:dyDescent="0.25">
      <c r="A115" s="22"/>
    </row>
    <row r="116" spans="1:6" x14ac:dyDescent="0.25">
      <c r="A116" s="22"/>
    </row>
    <row r="118" spans="1:6" ht="13.85" x14ac:dyDescent="0.25">
      <c r="A118" s="29"/>
      <c r="B118" s="32"/>
      <c r="C118" s="33"/>
      <c r="D118" s="32"/>
      <c r="E118" s="33"/>
    </row>
    <row r="119" spans="1:6" x14ac:dyDescent="0.25">
      <c r="A119" s="30"/>
      <c r="B119" s="33"/>
      <c r="C119" s="33"/>
    </row>
    <row r="120" spans="1:6" x14ac:dyDescent="0.25">
      <c r="A120" s="30"/>
      <c r="B120" s="25"/>
      <c r="C120" s="25"/>
      <c r="D120" s="25"/>
      <c r="E120" s="25"/>
      <c r="F120" s="25"/>
    </row>
    <row r="121" spans="1:6" x14ac:dyDescent="0.25">
      <c r="A121" s="22"/>
    </row>
    <row r="122" spans="1:6" x14ac:dyDescent="0.25">
      <c r="A122" s="22"/>
    </row>
    <row r="124" spans="1:6" ht="15.55" x14ac:dyDescent="0.3">
      <c r="A124" s="28"/>
    </row>
    <row r="125" spans="1:6" ht="13.85" x14ac:dyDescent="0.25">
      <c r="A125" s="29"/>
    </row>
    <row r="126" spans="1:6" x14ac:dyDescent="0.25">
      <c r="A126" s="30"/>
      <c r="B126" s="25"/>
      <c r="C126" s="25"/>
      <c r="D126" s="25"/>
      <c r="E126" s="25"/>
      <c r="F126" s="25"/>
    </row>
    <row r="127" spans="1:6" x14ac:dyDescent="0.25">
      <c r="A127" s="22"/>
    </row>
    <row r="128" spans="1:6" x14ac:dyDescent="0.25">
      <c r="A128" s="22"/>
    </row>
    <row r="129" spans="1:6" x14ac:dyDescent="0.25">
      <c r="A129" s="22"/>
    </row>
    <row r="130" spans="1:6" ht="13.85" x14ac:dyDescent="0.25">
      <c r="A130" s="29"/>
    </row>
    <row r="131" spans="1:6" x14ac:dyDescent="0.25">
      <c r="A131" s="30"/>
      <c r="B131" s="25"/>
      <c r="C131" s="25"/>
      <c r="D131" s="25"/>
      <c r="E131" s="25"/>
      <c r="F131" s="25"/>
    </row>
    <row r="132" spans="1:6" x14ac:dyDescent="0.25">
      <c r="A132" s="22"/>
    </row>
    <row r="133" spans="1:6" x14ac:dyDescent="0.25">
      <c r="A133" s="22"/>
    </row>
    <row r="135" spans="1:6" ht="13.85" x14ac:dyDescent="0.25">
      <c r="A135" s="29"/>
    </row>
    <row r="136" spans="1:6" x14ac:dyDescent="0.25">
      <c r="A136" s="30"/>
      <c r="B136" s="25"/>
      <c r="C136" s="25"/>
      <c r="D136" s="25"/>
      <c r="E136" s="25"/>
      <c r="F136" s="25"/>
    </row>
    <row r="137" spans="1:6" x14ac:dyDescent="0.25">
      <c r="A137" s="22"/>
    </row>
    <row r="138" spans="1:6" x14ac:dyDescent="0.25">
      <c r="A138" s="22"/>
    </row>
    <row r="140" spans="1:6" ht="13.85" x14ac:dyDescent="0.25">
      <c r="A140" s="29"/>
    </row>
    <row r="141" spans="1:6" x14ac:dyDescent="0.25">
      <c r="A141" s="30"/>
      <c r="B141" s="25"/>
      <c r="C141" s="25"/>
      <c r="D141" s="25"/>
      <c r="E141" s="25"/>
      <c r="F141" s="25"/>
    </row>
    <row r="142" spans="1:6" x14ac:dyDescent="0.25">
      <c r="A142" s="22"/>
    </row>
    <row r="143" spans="1:6" x14ac:dyDescent="0.25">
      <c r="A143" s="22"/>
    </row>
    <row r="145" spans="1:6" ht="15.55" x14ac:dyDescent="0.3">
      <c r="A145" s="28"/>
    </row>
    <row r="146" spans="1:6" ht="13.85" x14ac:dyDescent="0.25">
      <c r="A146" s="29"/>
    </row>
    <row r="147" spans="1:6" x14ac:dyDescent="0.25">
      <c r="A147" s="30"/>
      <c r="B147" s="25"/>
      <c r="C147" s="25"/>
      <c r="D147" s="25"/>
      <c r="E147" s="25"/>
      <c r="F147" s="25"/>
    </row>
    <row r="148" spans="1:6" x14ac:dyDescent="0.25">
      <c r="A148" s="22"/>
    </row>
    <row r="149" spans="1:6" x14ac:dyDescent="0.25">
      <c r="A149" s="22"/>
    </row>
    <row r="151" spans="1:6" ht="13.85" x14ac:dyDescent="0.25">
      <c r="A151" s="29"/>
    </row>
    <row r="152" spans="1:6" x14ac:dyDescent="0.25">
      <c r="F152" s="25"/>
    </row>
    <row r="155" spans="1:6" ht="15.55" x14ac:dyDescent="0.3">
      <c r="A155" s="28"/>
    </row>
  </sheetData>
  <phoneticPr fontId="0" type="noConversion"/>
  <pageMargins left="0.75" right="0.75" top="1" bottom="1" header="0.5" footer="0.5"/>
  <pageSetup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8" sqref="C48"/>
    </sheetView>
  </sheetViews>
  <sheetFormatPr defaultRowHeight="12.7" x14ac:dyDescent="0.25"/>
  <sheetData/>
  <sheetProtection sheet="1" objects="1" scenarios="1"/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6"/>
  <sheetViews>
    <sheetView tabSelected="1" zoomScaleNormal="100" zoomScaleSheetLayoutView="100" workbookViewId="0">
      <selection activeCell="C228" sqref="C228"/>
    </sheetView>
  </sheetViews>
  <sheetFormatPr defaultColWidth="9.21875" defaultRowHeight="12.7" x14ac:dyDescent="0.25"/>
  <cols>
    <col min="1" max="1" width="13.77734375" style="13" customWidth="1"/>
    <col min="2" max="3" width="18.77734375" style="13" customWidth="1"/>
    <col min="4" max="4" width="21.21875" style="13" customWidth="1"/>
    <col min="5" max="5" width="10.21875" style="13" customWidth="1"/>
    <col min="6" max="7" width="17.77734375" style="13" customWidth="1"/>
    <col min="8" max="8" width="17.77734375" style="45" hidden="1" customWidth="1"/>
    <col min="9" max="9" width="12.44140625" style="45" hidden="1" customWidth="1"/>
    <col min="10" max="10" width="8.77734375" style="45" hidden="1" customWidth="1"/>
    <col min="11" max="12" width="9.21875" style="45" hidden="1" customWidth="1"/>
    <col min="13" max="13" width="17.77734375" style="45" hidden="1" customWidth="1"/>
    <col min="14" max="14" width="17.77734375" style="13" hidden="1" customWidth="1"/>
    <col min="15" max="15" width="12.44140625" style="13" hidden="1" customWidth="1"/>
    <col min="16" max="16" width="9.21875" style="13" hidden="1" customWidth="1"/>
    <col min="17" max="17" width="0" style="13" hidden="1" customWidth="1"/>
    <col min="18" max="16384" width="9.21875" style="13"/>
  </cols>
  <sheetData>
    <row r="1" spans="1:13" s="36" customFormat="1" ht="16.7" x14ac:dyDescent="0.3">
      <c r="A1" s="78"/>
      <c r="B1" s="78"/>
      <c r="C1" s="107" t="s">
        <v>164</v>
      </c>
      <c r="D1" s="202"/>
      <c r="E1" s="78"/>
      <c r="F1" s="108"/>
      <c r="G1" s="78"/>
      <c r="H1" s="35"/>
      <c r="I1" s="35"/>
      <c r="J1" s="35"/>
      <c r="K1" s="35"/>
      <c r="L1" s="35"/>
      <c r="M1" s="35"/>
    </row>
    <row r="2" spans="1:13" s="14" customFormat="1" hidden="1" x14ac:dyDescent="0.25">
      <c r="A2" s="79" t="s">
        <v>167</v>
      </c>
      <c r="B2" s="79" t="s">
        <v>137</v>
      </c>
      <c r="C2" s="15" t="s">
        <v>135</v>
      </c>
      <c r="D2" s="109" t="s">
        <v>138</v>
      </c>
      <c r="E2" s="79" t="s">
        <v>134</v>
      </c>
      <c r="F2" s="110" t="s">
        <v>136</v>
      </c>
      <c r="G2" s="79" t="s">
        <v>139</v>
      </c>
      <c r="H2" s="37" t="s">
        <v>151</v>
      </c>
      <c r="I2" s="37" t="s">
        <v>152</v>
      </c>
      <c r="J2" s="37"/>
      <c r="K2" s="37"/>
      <c r="L2" s="37"/>
      <c r="M2" s="37"/>
    </row>
    <row r="3" spans="1:13" s="14" customFormat="1" hidden="1" x14ac:dyDescent="0.25">
      <c r="A3" s="79" t="s">
        <v>140</v>
      </c>
      <c r="B3" s="80">
        <f>H71</f>
        <v>0</v>
      </c>
      <c r="C3" s="18">
        <f>I71</f>
        <v>0</v>
      </c>
      <c r="D3" s="80">
        <f>J71</f>
        <v>0</v>
      </c>
      <c r="E3" s="81"/>
      <c r="F3" s="80"/>
      <c r="G3" s="81"/>
      <c r="H3" s="38"/>
      <c r="I3" s="38"/>
      <c r="J3" s="37"/>
      <c r="K3" s="37"/>
      <c r="L3" s="37"/>
      <c r="M3" s="37"/>
    </row>
    <row r="4" spans="1:13" s="14" customFormat="1" hidden="1" x14ac:dyDescent="0.25">
      <c r="A4" s="79" t="s">
        <v>141</v>
      </c>
      <c r="B4" s="80">
        <f>H77</f>
        <v>0</v>
      </c>
      <c r="C4" s="18">
        <f>I77</f>
        <v>0</v>
      </c>
      <c r="D4" s="80">
        <f>J77</f>
        <v>0</v>
      </c>
      <c r="E4" s="81"/>
      <c r="F4" s="80"/>
      <c r="G4" s="81"/>
      <c r="H4" s="38"/>
      <c r="I4" s="38"/>
      <c r="J4" s="37"/>
      <c r="K4" s="37"/>
      <c r="L4" s="37"/>
      <c r="M4" s="37"/>
    </row>
    <row r="5" spans="1:13" s="14" customFormat="1" hidden="1" x14ac:dyDescent="0.25">
      <c r="A5" s="79" t="s">
        <v>142</v>
      </c>
      <c r="B5" s="80">
        <f>G32+H87</f>
        <v>0</v>
      </c>
      <c r="C5" s="18">
        <f>G50+I87</f>
        <v>0</v>
      </c>
      <c r="D5" s="80">
        <f>G63+J87</f>
        <v>0</v>
      </c>
      <c r="E5" s="81"/>
      <c r="F5" s="80"/>
      <c r="G5" s="81"/>
      <c r="H5" s="38"/>
      <c r="I5" s="38"/>
      <c r="J5" s="37"/>
      <c r="K5" s="37"/>
      <c r="L5" s="37"/>
      <c r="M5" s="37"/>
    </row>
    <row r="6" spans="1:13" s="14" customFormat="1" hidden="1" x14ac:dyDescent="0.25">
      <c r="A6" s="79" t="s">
        <v>143</v>
      </c>
      <c r="B6" s="80">
        <f>G96</f>
        <v>0</v>
      </c>
      <c r="C6" s="18">
        <f>G104</f>
        <v>0</v>
      </c>
      <c r="D6" s="80">
        <f>G115</f>
        <v>0</v>
      </c>
      <c r="E6" s="81"/>
      <c r="F6" s="80"/>
      <c r="G6" s="81"/>
      <c r="H6" s="38"/>
      <c r="I6" s="38"/>
      <c r="J6" s="37"/>
      <c r="K6" s="37"/>
      <c r="L6" s="37"/>
      <c r="M6" s="37"/>
    </row>
    <row r="7" spans="1:13" s="14" customFormat="1" hidden="1" x14ac:dyDescent="0.25">
      <c r="A7" s="79" t="s">
        <v>144</v>
      </c>
      <c r="B7" s="81"/>
      <c r="C7" s="38"/>
      <c r="D7" s="81"/>
      <c r="E7" s="81"/>
      <c r="F7" s="80"/>
      <c r="G7" s="80">
        <f>G120</f>
        <v>0</v>
      </c>
      <c r="H7" s="38"/>
      <c r="I7" s="38"/>
      <c r="J7" s="37"/>
      <c r="K7" s="37"/>
      <c r="L7" s="37"/>
      <c r="M7" s="37"/>
    </row>
    <row r="8" spans="1:13" s="14" customFormat="1" hidden="1" x14ac:dyDescent="0.25">
      <c r="A8" s="79" t="s">
        <v>145</v>
      </c>
      <c r="B8" s="80">
        <f t="shared" ref="B8:G8" si="0">H159</f>
        <v>0</v>
      </c>
      <c r="C8" s="18">
        <f t="shared" si="0"/>
        <v>0</v>
      </c>
      <c r="D8" s="80">
        <f t="shared" si="0"/>
        <v>0</v>
      </c>
      <c r="E8" s="80">
        <f t="shared" si="0"/>
        <v>0</v>
      </c>
      <c r="F8" s="80">
        <f t="shared" si="0"/>
        <v>0</v>
      </c>
      <c r="G8" s="80">
        <f t="shared" si="0"/>
        <v>0</v>
      </c>
      <c r="H8" s="38"/>
      <c r="I8" s="38"/>
      <c r="J8" s="37"/>
      <c r="K8" s="37"/>
      <c r="L8" s="37"/>
      <c r="M8" s="37"/>
    </row>
    <row r="9" spans="1:13" s="14" customFormat="1" hidden="1" x14ac:dyDescent="0.25">
      <c r="A9" s="79" t="s">
        <v>146</v>
      </c>
      <c r="B9" s="80">
        <f t="shared" ref="B9:G9" si="1">H167</f>
        <v>0</v>
      </c>
      <c r="C9" s="18">
        <f t="shared" si="1"/>
        <v>0</v>
      </c>
      <c r="D9" s="80">
        <f t="shared" si="1"/>
        <v>0</v>
      </c>
      <c r="E9" s="80">
        <f t="shared" si="1"/>
        <v>0</v>
      </c>
      <c r="F9" s="80">
        <f t="shared" si="1"/>
        <v>0</v>
      </c>
      <c r="G9" s="80">
        <f t="shared" si="1"/>
        <v>0</v>
      </c>
      <c r="H9" s="38"/>
      <c r="I9" s="38"/>
      <c r="J9" s="37"/>
      <c r="K9" s="37"/>
      <c r="L9" s="37"/>
      <c r="M9" s="37"/>
    </row>
    <row r="10" spans="1:13" s="14" customFormat="1" hidden="1" x14ac:dyDescent="0.25">
      <c r="A10" s="79" t="s">
        <v>147</v>
      </c>
      <c r="B10" s="80">
        <f>G173</f>
        <v>0</v>
      </c>
      <c r="C10" s="18">
        <f>G178</f>
        <v>0</v>
      </c>
      <c r="D10" s="80">
        <f>G183</f>
        <v>0</v>
      </c>
      <c r="E10" s="80">
        <f>G193</f>
        <v>0</v>
      </c>
      <c r="F10" s="80"/>
      <c r="G10" s="81"/>
      <c r="H10" s="18">
        <f>G198</f>
        <v>0</v>
      </c>
      <c r="I10" s="18">
        <f>G188</f>
        <v>0</v>
      </c>
      <c r="J10" s="37"/>
      <c r="K10" s="37"/>
      <c r="L10" s="37"/>
      <c r="M10" s="37"/>
    </row>
    <row r="11" spans="1:13" s="14" customFormat="1" hidden="1" x14ac:dyDescent="0.25">
      <c r="A11" s="79" t="s">
        <v>148</v>
      </c>
      <c r="B11" s="80">
        <f>G205</f>
        <v>0</v>
      </c>
      <c r="C11" s="18">
        <f>G210</f>
        <v>0</v>
      </c>
      <c r="D11" s="80">
        <f>G215</f>
        <v>0</v>
      </c>
      <c r="E11" s="80">
        <f>G225</f>
        <v>0</v>
      </c>
      <c r="F11" s="80"/>
      <c r="G11" s="81"/>
      <c r="H11" s="18">
        <f>G230</f>
        <v>0</v>
      </c>
      <c r="I11" s="18">
        <f>G220</f>
        <v>0</v>
      </c>
      <c r="J11" s="37"/>
      <c r="K11" s="37"/>
      <c r="L11" s="37"/>
      <c r="M11" s="37"/>
    </row>
    <row r="12" spans="1:13" s="14" customFormat="1" hidden="1" x14ac:dyDescent="0.25">
      <c r="A12" s="79" t="s">
        <v>136</v>
      </c>
      <c r="B12" s="81"/>
      <c r="C12" s="38"/>
      <c r="D12" s="81"/>
      <c r="E12" s="81"/>
      <c r="F12" s="80">
        <f>G243</f>
        <v>0</v>
      </c>
      <c r="G12" s="81"/>
      <c r="H12" s="38"/>
      <c r="I12" s="38"/>
      <c r="J12" s="37"/>
      <c r="K12" s="37"/>
      <c r="L12" s="37"/>
      <c r="M12" s="37"/>
    </row>
    <row r="13" spans="1:13" s="14" customFormat="1" hidden="1" x14ac:dyDescent="0.25">
      <c r="A13" s="79" t="s">
        <v>149</v>
      </c>
      <c r="B13" s="80">
        <f>H256</f>
        <v>0</v>
      </c>
      <c r="C13" s="18">
        <f>I256</f>
        <v>0</v>
      </c>
      <c r="D13" s="80">
        <f>J256</f>
        <v>0</v>
      </c>
      <c r="E13" s="80">
        <f>K256</f>
        <v>0</v>
      </c>
      <c r="F13" s="80">
        <f>L256</f>
        <v>0</v>
      </c>
      <c r="G13" s="81"/>
      <c r="H13" s="18">
        <f>N256</f>
        <v>0</v>
      </c>
      <c r="I13" s="18">
        <f>O256</f>
        <v>0</v>
      </c>
      <c r="J13" s="37"/>
      <c r="K13" s="37"/>
      <c r="L13" s="37"/>
      <c r="M13" s="37"/>
    </row>
    <row r="14" spans="1:13" s="14" customFormat="1" hidden="1" x14ac:dyDescent="0.25">
      <c r="A14" s="79" t="s">
        <v>150</v>
      </c>
      <c r="B14" s="80">
        <f>H269</f>
        <v>0</v>
      </c>
      <c r="C14" s="18">
        <f>I269</f>
        <v>0</v>
      </c>
      <c r="D14" s="80">
        <f>J269</f>
        <v>0</v>
      </c>
      <c r="E14" s="80">
        <f>K269</f>
        <v>0</v>
      </c>
      <c r="F14" s="80">
        <f>L269</f>
        <v>0</v>
      </c>
      <c r="G14" s="81"/>
      <c r="H14" s="18">
        <f>N269</f>
        <v>334</v>
      </c>
      <c r="I14" s="18">
        <f>O269</f>
        <v>0</v>
      </c>
      <c r="J14" s="37"/>
      <c r="K14" s="37"/>
      <c r="L14" s="37"/>
      <c r="M14" s="37"/>
    </row>
    <row r="15" spans="1:13" s="14" customFormat="1" hidden="1" x14ac:dyDescent="0.25">
      <c r="A15" s="79" t="s">
        <v>174</v>
      </c>
      <c r="B15" s="80">
        <f>G272</f>
        <v>0</v>
      </c>
      <c r="C15" s="18">
        <f>G273</f>
        <v>0</v>
      </c>
      <c r="D15" s="80">
        <f>G274</f>
        <v>0</v>
      </c>
      <c r="E15" s="80">
        <f>G276</f>
        <v>0</v>
      </c>
      <c r="F15" s="80">
        <f>G277</f>
        <v>0</v>
      </c>
      <c r="G15" s="81"/>
      <c r="H15" s="18">
        <f>G278</f>
        <v>0</v>
      </c>
      <c r="I15" s="18">
        <f>G275</f>
        <v>0</v>
      </c>
      <c r="J15" s="37"/>
      <c r="K15" s="37"/>
      <c r="L15" s="37"/>
      <c r="M15" s="37"/>
    </row>
    <row r="16" spans="1:13" s="14" customFormat="1" hidden="1" x14ac:dyDescent="0.25">
      <c r="A16" s="79" t="s">
        <v>166</v>
      </c>
      <c r="B16" s="80"/>
      <c r="C16" s="18"/>
      <c r="D16" s="80"/>
      <c r="E16" s="80"/>
      <c r="F16" s="80"/>
      <c r="G16" s="80">
        <f>G284</f>
        <v>0</v>
      </c>
      <c r="H16" s="18"/>
      <c r="I16" s="18"/>
      <c r="J16" s="37"/>
      <c r="K16" s="37"/>
      <c r="L16" s="37"/>
      <c r="M16" s="37"/>
    </row>
    <row r="17" spans="1:13" s="17" customFormat="1" x14ac:dyDescent="0.25">
      <c r="A17" s="82" t="s">
        <v>47</v>
      </c>
      <c r="B17" s="79"/>
      <c r="C17" s="6"/>
      <c r="D17" s="79"/>
      <c r="E17" s="79"/>
      <c r="F17" s="79"/>
      <c r="G17" s="79"/>
      <c r="H17" s="39"/>
      <c r="I17" s="39"/>
      <c r="J17" s="39"/>
      <c r="K17" s="39"/>
      <c r="L17" s="39"/>
      <c r="M17" s="39"/>
    </row>
    <row r="18" spans="1:13" s="17" customFormat="1" x14ac:dyDescent="0.25">
      <c r="A18" s="82" t="s">
        <v>48</v>
      </c>
      <c r="B18" s="79"/>
      <c r="C18" s="22"/>
      <c r="D18" s="79"/>
      <c r="E18" s="79"/>
      <c r="F18" s="79"/>
      <c r="G18" s="79"/>
      <c r="H18" s="39"/>
      <c r="I18" s="39"/>
      <c r="J18" s="39"/>
      <c r="K18" s="39"/>
      <c r="L18" s="39"/>
      <c r="M18" s="39"/>
    </row>
    <row r="19" spans="1:13" s="17" customFormat="1" ht="11.95" customHeight="1" x14ac:dyDescent="0.25">
      <c r="A19" s="82" t="s">
        <v>49</v>
      </c>
      <c r="B19" s="79"/>
      <c r="C19" s="197"/>
      <c r="D19" s="79"/>
      <c r="E19" s="79"/>
      <c r="F19" s="79"/>
      <c r="G19" s="79"/>
      <c r="H19" s="39"/>
      <c r="I19" s="39"/>
      <c r="J19" s="39"/>
      <c r="K19" s="39"/>
      <c r="L19" s="39"/>
      <c r="M19" s="39"/>
    </row>
    <row r="20" spans="1:13" s="41" customFormat="1" ht="35.299999999999997" customHeight="1" x14ac:dyDescent="0.2">
      <c r="A20" s="114"/>
      <c r="B20" s="114"/>
      <c r="C20" s="113" t="s">
        <v>132</v>
      </c>
      <c r="D20" s="111" t="s">
        <v>102</v>
      </c>
      <c r="E20" s="112" t="s">
        <v>133</v>
      </c>
      <c r="F20" s="113" t="s">
        <v>104</v>
      </c>
      <c r="G20" s="114"/>
      <c r="H20" s="40"/>
      <c r="I20" s="40"/>
      <c r="J20" s="40"/>
      <c r="K20" s="40"/>
      <c r="L20" s="40"/>
      <c r="M20" s="40"/>
    </row>
    <row r="21" spans="1:13" s="43" customFormat="1" ht="10.95" thickBot="1" x14ac:dyDescent="0.25">
      <c r="A21" s="117"/>
      <c r="B21" s="117"/>
      <c r="C21" s="115">
        <v>0.1409</v>
      </c>
      <c r="D21" s="5">
        <v>28</v>
      </c>
      <c r="E21" s="116">
        <v>0.13</v>
      </c>
      <c r="F21" s="115">
        <v>0.18</v>
      </c>
      <c r="G21" s="117"/>
      <c r="H21" s="42"/>
      <c r="I21" s="42"/>
      <c r="J21" s="42"/>
      <c r="K21" s="42"/>
      <c r="L21" s="42"/>
      <c r="M21" s="42"/>
    </row>
    <row r="22" spans="1:13" x14ac:dyDescent="0.25">
      <c r="A22" s="118" t="s">
        <v>98</v>
      </c>
      <c r="B22" s="88"/>
      <c r="C22" s="88"/>
      <c r="D22" s="88"/>
      <c r="E22" s="88"/>
      <c r="F22" s="88"/>
      <c r="G22" s="89"/>
      <c r="H22" s="44"/>
    </row>
    <row r="23" spans="1:13" s="43" customFormat="1" ht="40.5" customHeight="1" x14ac:dyDescent="0.2">
      <c r="A23" s="119"/>
      <c r="B23" s="120" t="s">
        <v>6</v>
      </c>
      <c r="C23" s="120" t="s">
        <v>2</v>
      </c>
      <c r="D23" s="113" t="s">
        <v>171</v>
      </c>
      <c r="E23" s="113" t="s">
        <v>5</v>
      </c>
      <c r="F23" s="120" t="s">
        <v>3</v>
      </c>
      <c r="G23" s="121" t="s">
        <v>111</v>
      </c>
      <c r="H23" s="46"/>
      <c r="I23" s="42"/>
      <c r="J23" s="42"/>
      <c r="K23" s="42"/>
      <c r="L23" s="42"/>
      <c r="M23" s="42"/>
    </row>
    <row r="24" spans="1:13" s="43" customFormat="1" ht="10.4" x14ac:dyDescent="0.2">
      <c r="A24" s="122" t="s">
        <v>94</v>
      </c>
      <c r="B24" s="1"/>
      <c r="C24" s="1"/>
      <c r="D24" s="2"/>
      <c r="E24" s="73"/>
      <c r="F24" s="2"/>
      <c r="G24" s="125">
        <f>SUM(E24*F24)</f>
        <v>0</v>
      </c>
      <c r="H24" s="47"/>
      <c r="I24" s="42"/>
      <c r="J24" s="42"/>
      <c r="K24" s="42"/>
      <c r="L24" s="42"/>
      <c r="M24" s="42"/>
    </row>
    <row r="25" spans="1:13" s="43" customFormat="1" ht="10.4" x14ac:dyDescent="0.2">
      <c r="A25" s="122" t="s">
        <v>94</v>
      </c>
      <c r="B25" s="1"/>
      <c r="C25" s="1"/>
      <c r="D25" s="2"/>
      <c r="E25" s="73"/>
      <c r="F25" s="2"/>
      <c r="G25" s="125">
        <f>E25*F25</f>
        <v>0</v>
      </c>
      <c r="H25" s="47"/>
      <c r="I25" s="42"/>
      <c r="J25" s="42"/>
      <c r="K25" s="42"/>
      <c r="L25" s="42"/>
      <c r="M25" s="42"/>
    </row>
    <row r="26" spans="1:13" s="43" customFormat="1" ht="10.4" x14ac:dyDescent="0.2">
      <c r="A26" s="122" t="s">
        <v>94</v>
      </c>
      <c r="B26" s="1"/>
      <c r="C26" s="1"/>
      <c r="D26" s="2"/>
      <c r="E26" s="73"/>
      <c r="F26" s="2"/>
      <c r="G26" s="125">
        <f>E26*F26</f>
        <v>0</v>
      </c>
      <c r="H26" s="47"/>
      <c r="I26" s="42"/>
      <c r="J26" s="42"/>
      <c r="K26" s="42"/>
      <c r="L26" s="42"/>
      <c r="M26" s="42"/>
    </row>
    <row r="27" spans="1:13" s="43" customFormat="1" ht="10.4" x14ac:dyDescent="0.2">
      <c r="A27" s="122"/>
      <c r="B27" s="131"/>
      <c r="C27" s="131"/>
      <c r="D27" s="132"/>
      <c r="E27" s="133"/>
      <c r="F27" s="134" t="s">
        <v>112</v>
      </c>
      <c r="G27" s="125">
        <f>SUM(G24:G26)</f>
        <v>0</v>
      </c>
      <c r="H27" s="47"/>
      <c r="I27" s="42"/>
      <c r="J27" s="42"/>
      <c r="K27" s="42"/>
      <c r="L27" s="42"/>
      <c r="M27" s="42"/>
    </row>
    <row r="28" spans="1:13" s="43" customFormat="1" ht="10.4" x14ac:dyDescent="0.2">
      <c r="A28" s="122"/>
      <c r="B28" s="131"/>
      <c r="C28" s="131"/>
      <c r="D28" s="131"/>
      <c r="E28" s="133"/>
      <c r="F28" s="134" t="s">
        <v>113</v>
      </c>
      <c r="G28" s="125">
        <f>SUM(D24:D26)</f>
        <v>0</v>
      </c>
      <c r="H28" s="47"/>
      <c r="I28" s="42"/>
      <c r="J28" s="42"/>
      <c r="K28" s="42"/>
      <c r="L28" s="42"/>
      <c r="M28" s="42"/>
    </row>
    <row r="29" spans="1:13" s="43" customFormat="1" ht="10.4" x14ac:dyDescent="0.2">
      <c r="A29" s="119"/>
      <c r="B29" s="135"/>
      <c r="C29" s="135"/>
      <c r="D29" s="135"/>
      <c r="E29" s="135"/>
      <c r="F29" s="134" t="s">
        <v>123</v>
      </c>
      <c r="G29" s="126">
        <f>G27*C21</f>
        <v>0</v>
      </c>
      <c r="H29" s="42"/>
      <c r="I29" s="42"/>
      <c r="J29" s="42"/>
      <c r="K29" s="42"/>
      <c r="L29" s="42"/>
      <c r="M29" s="42"/>
    </row>
    <row r="30" spans="1:13" s="43" customFormat="1" ht="10.4" x14ac:dyDescent="0.2">
      <c r="A30" s="119"/>
      <c r="B30" s="135"/>
      <c r="C30" s="135"/>
      <c r="D30" s="135"/>
      <c r="E30" s="135"/>
      <c r="F30" s="134" t="s">
        <v>110</v>
      </c>
      <c r="G30" s="126">
        <f>SUM(E24:E26)*D21</f>
        <v>0</v>
      </c>
      <c r="H30" s="42"/>
      <c r="I30" s="42"/>
      <c r="J30" s="42"/>
      <c r="K30" s="42"/>
      <c r="L30" s="42"/>
      <c r="M30" s="42"/>
    </row>
    <row r="31" spans="1:13" s="43" customFormat="1" ht="10.4" x14ac:dyDescent="0.2">
      <c r="A31" s="119"/>
      <c r="B31" s="135"/>
      <c r="C31" s="135"/>
      <c r="D31" s="135"/>
      <c r="E31" s="135"/>
      <c r="F31" s="134" t="s">
        <v>103</v>
      </c>
      <c r="G31" s="127">
        <f>(G27+G28+G30)*F21</f>
        <v>0</v>
      </c>
      <c r="H31" s="42"/>
      <c r="I31" s="42"/>
      <c r="J31" s="42"/>
      <c r="K31" s="42"/>
      <c r="L31" s="42"/>
      <c r="M31" s="42"/>
    </row>
    <row r="32" spans="1:13" x14ac:dyDescent="0.25">
      <c r="A32" s="123"/>
      <c r="B32" s="136"/>
      <c r="C32" s="136"/>
      <c r="D32" s="136"/>
      <c r="E32" s="136"/>
      <c r="F32" s="137" t="s">
        <v>99</v>
      </c>
      <c r="G32" s="128">
        <f>SUM(G27:G31)</f>
        <v>0</v>
      </c>
    </row>
    <row r="33" spans="1:13" x14ac:dyDescent="0.25">
      <c r="A33" s="124" t="s">
        <v>7</v>
      </c>
      <c r="B33" s="98"/>
      <c r="C33" s="98"/>
      <c r="D33" s="98"/>
      <c r="E33" s="98"/>
      <c r="F33" s="98"/>
      <c r="G33" s="129"/>
    </row>
    <row r="34" spans="1:13" s="43" customFormat="1" ht="20.75" x14ac:dyDescent="0.2">
      <c r="A34" s="119"/>
      <c r="B34" s="120" t="s">
        <v>6</v>
      </c>
      <c r="C34" s="120" t="s">
        <v>2</v>
      </c>
      <c r="D34" s="113" t="s">
        <v>171</v>
      </c>
      <c r="E34" s="113" t="s">
        <v>5</v>
      </c>
      <c r="F34" s="120" t="s">
        <v>3</v>
      </c>
      <c r="G34" s="130" t="s">
        <v>4</v>
      </c>
      <c r="H34" s="42"/>
      <c r="I34" s="42"/>
      <c r="J34" s="42"/>
      <c r="K34" s="42"/>
      <c r="L34" s="42"/>
      <c r="M34" s="42"/>
    </row>
    <row r="35" spans="1:13" s="43" customFormat="1" ht="10.4" x14ac:dyDescent="0.2">
      <c r="A35" s="122" t="s">
        <v>0</v>
      </c>
      <c r="B35" s="1"/>
      <c r="C35" s="1"/>
      <c r="D35" s="2"/>
      <c r="E35" s="73"/>
      <c r="F35" s="2"/>
      <c r="G35" s="125">
        <f t="shared" ref="G35:G44" si="2">E35*F35</f>
        <v>0</v>
      </c>
      <c r="H35" s="42"/>
      <c r="I35" s="42"/>
      <c r="J35" s="42"/>
      <c r="K35" s="42"/>
      <c r="L35" s="42"/>
      <c r="M35" s="42"/>
    </row>
    <row r="36" spans="1:13" s="43" customFormat="1" ht="10.4" x14ac:dyDescent="0.2">
      <c r="A36" s="122" t="s">
        <v>93</v>
      </c>
      <c r="B36" s="1"/>
      <c r="C36" s="1"/>
      <c r="D36" s="2"/>
      <c r="E36" s="73"/>
      <c r="F36" s="2"/>
      <c r="G36" s="125">
        <f t="shared" si="2"/>
        <v>0</v>
      </c>
      <c r="H36" s="42"/>
      <c r="I36" s="42"/>
      <c r="J36" s="42"/>
      <c r="K36" s="42"/>
      <c r="L36" s="42"/>
      <c r="M36" s="42"/>
    </row>
    <row r="37" spans="1:13" s="43" customFormat="1" ht="10.4" x14ac:dyDescent="0.2">
      <c r="A37" s="122" t="s">
        <v>93</v>
      </c>
      <c r="B37" s="1"/>
      <c r="C37" s="1"/>
      <c r="D37" s="2"/>
      <c r="E37" s="73"/>
      <c r="F37" s="2"/>
      <c r="G37" s="125">
        <f t="shared" si="2"/>
        <v>0</v>
      </c>
      <c r="H37" s="42"/>
      <c r="I37" s="42"/>
      <c r="J37" s="42"/>
      <c r="K37" s="42"/>
      <c r="L37" s="42"/>
      <c r="M37" s="42"/>
    </row>
    <row r="38" spans="1:13" s="43" customFormat="1" ht="10.4" x14ac:dyDescent="0.2">
      <c r="A38" s="122" t="s">
        <v>93</v>
      </c>
      <c r="B38" s="1"/>
      <c r="C38" s="1"/>
      <c r="D38" s="2"/>
      <c r="E38" s="73"/>
      <c r="F38" s="2"/>
      <c r="G38" s="125">
        <f t="shared" si="2"/>
        <v>0</v>
      </c>
      <c r="H38" s="42"/>
      <c r="I38" s="42"/>
      <c r="J38" s="42"/>
      <c r="K38" s="42"/>
      <c r="L38" s="42"/>
      <c r="M38" s="42"/>
    </row>
    <row r="39" spans="1:13" s="43" customFormat="1" ht="10.4" x14ac:dyDescent="0.2">
      <c r="A39" s="122" t="s">
        <v>93</v>
      </c>
      <c r="B39" s="1"/>
      <c r="C39" s="1"/>
      <c r="D39" s="2"/>
      <c r="E39" s="73"/>
      <c r="F39" s="2"/>
      <c r="G39" s="125">
        <f t="shared" si="2"/>
        <v>0</v>
      </c>
      <c r="H39" s="42"/>
      <c r="I39" s="42"/>
      <c r="J39" s="42"/>
      <c r="K39" s="42"/>
      <c r="L39" s="42"/>
      <c r="M39" s="42"/>
    </row>
    <row r="40" spans="1:13" s="43" customFormat="1" ht="10.4" x14ac:dyDescent="0.2">
      <c r="A40" s="122" t="s">
        <v>93</v>
      </c>
      <c r="B40" s="1"/>
      <c r="C40" s="1"/>
      <c r="D40" s="2"/>
      <c r="E40" s="73"/>
      <c r="F40" s="2"/>
      <c r="G40" s="125">
        <f t="shared" si="2"/>
        <v>0</v>
      </c>
      <c r="H40" s="42"/>
      <c r="I40" s="42"/>
      <c r="J40" s="42"/>
      <c r="K40" s="42"/>
      <c r="L40" s="42"/>
      <c r="M40" s="42"/>
    </row>
    <row r="41" spans="1:13" s="43" customFormat="1" ht="10.4" x14ac:dyDescent="0.2">
      <c r="A41" s="122" t="s">
        <v>93</v>
      </c>
      <c r="B41" s="1"/>
      <c r="C41" s="1"/>
      <c r="D41" s="2"/>
      <c r="E41" s="73"/>
      <c r="F41" s="2"/>
      <c r="G41" s="125">
        <f t="shared" si="2"/>
        <v>0</v>
      </c>
      <c r="H41" s="42"/>
      <c r="I41" s="42"/>
      <c r="J41" s="42"/>
      <c r="K41" s="42"/>
      <c r="L41" s="42"/>
      <c r="M41" s="42"/>
    </row>
    <row r="42" spans="1:13" s="43" customFormat="1" ht="10.4" x14ac:dyDescent="0.2">
      <c r="A42" s="122" t="s">
        <v>93</v>
      </c>
      <c r="B42" s="1"/>
      <c r="C42" s="1"/>
      <c r="D42" s="2"/>
      <c r="E42" s="73"/>
      <c r="F42" s="2"/>
      <c r="G42" s="125">
        <f t="shared" si="2"/>
        <v>0</v>
      </c>
      <c r="H42" s="42"/>
      <c r="I42" s="42"/>
      <c r="J42" s="42"/>
      <c r="K42" s="42"/>
      <c r="L42" s="42"/>
      <c r="M42" s="42"/>
    </row>
    <row r="43" spans="1:13" s="43" customFormat="1" ht="10.4" x14ac:dyDescent="0.2">
      <c r="A43" s="122" t="s">
        <v>93</v>
      </c>
      <c r="B43" s="1"/>
      <c r="C43" s="1"/>
      <c r="D43" s="2"/>
      <c r="E43" s="73"/>
      <c r="F43" s="2"/>
      <c r="G43" s="125">
        <f t="shared" si="2"/>
        <v>0</v>
      </c>
      <c r="H43" s="42"/>
      <c r="I43" s="42"/>
      <c r="J43" s="42"/>
      <c r="K43" s="42"/>
      <c r="L43" s="42"/>
      <c r="M43" s="42"/>
    </row>
    <row r="44" spans="1:13" s="43" customFormat="1" ht="10.4" x14ac:dyDescent="0.2">
      <c r="A44" s="122" t="s">
        <v>1</v>
      </c>
      <c r="B44" s="1"/>
      <c r="C44" s="1"/>
      <c r="D44" s="2"/>
      <c r="E44" s="73"/>
      <c r="F44" s="2"/>
      <c r="G44" s="125">
        <f t="shared" si="2"/>
        <v>0</v>
      </c>
      <c r="H44" s="42"/>
      <c r="I44" s="42"/>
      <c r="J44" s="42"/>
      <c r="K44" s="42"/>
      <c r="L44" s="42"/>
      <c r="M44" s="42"/>
    </row>
    <row r="45" spans="1:13" s="43" customFormat="1" ht="10.4" x14ac:dyDescent="0.2">
      <c r="A45" s="122"/>
      <c r="B45" s="131"/>
      <c r="C45" s="131"/>
      <c r="D45" s="132"/>
      <c r="E45" s="133"/>
      <c r="F45" s="134" t="s">
        <v>112</v>
      </c>
      <c r="G45" s="125">
        <f>SUM(G35:G44)</f>
        <v>0</v>
      </c>
      <c r="H45" s="42"/>
      <c r="I45" s="42"/>
      <c r="J45" s="42"/>
      <c r="K45" s="42"/>
      <c r="L45" s="42"/>
      <c r="M45" s="42"/>
    </row>
    <row r="46" spans="1:13" s="43" customFormat="1" ht="10.4" x14ac:dyDescent="0.2">
      <c r="A46" s="122"/>
      <c r="B46" s="131"/>
      <c r="C46" s="131"/>
      <c r="D46" s="131"/>
      <c r="E46" s="133"/>
      <c r="F46" s="134" t="s">
        <v>113</v>
      </c>
      <c r="G46" s="125">
        <f>SUM(D35:D44)</f>
        <v>0</v>
      </c>
      <c r="H46" s="42"/>
      <c r="I46" s="42"/>
      <c r="J46" s="42"/>
      <c r="K46" s="42"/>
      <c r="L46" s="42"/>
      <c r="M46" s="42"/>
    </row>
    <row r="47" spans="1:13" s="43" customFormat="1" ht="10.4" x14ac:dyDescent="0.2">
      <c r="A47" s="119"/>
      <c r="B47" s="135"/>
      <c r="C47" s="135"/>
      <c r="D47" s="135"/>
      <c r="E47" s="135"/>
      <c r="F47" s="134" t="s">
        <v>123</v>
      </c>
      <c r="G47" s="126">
        <f>G45*C21</f>
        <v>0</v>
      </c>
      <c r="H47" s="42"/>
      <c r="I47" s="42"/>
      <c r="J47" s="42"/>
      <c r="K47" s="42"/>
      <c r="L47" s="42"/>
      <c r="M47" s="42"/>
    </row>
    <row r="48" spans="1:13" s="43" customFormat="1" ht="10.4" x14ac:dyDescent="0.2">
      <c r="A48" s="119"/>
      <c r="B48" s="135"/>
      <c r="C48" s="135"/>
      <c r="D48" s="135"/>
      <c r="E48" s="135"/>
      <c r="F48" s="134" t="s">
        <v>110</v>
      </c>
      <c r="G48" s="126">
        <f>SUM(E35:E44)*D21</f>
        <v>0</v>
      </c>
      <c r="H48" s="42"/>
      <c r="I48" s="42"/>
      <c r="J48" s="42"/>
      <c r="K48" s="42"/>
      <c r="L48" s="42"/>
      <c r="M48" s="42"/>
    </row>
    <row r="49" spans="1:13" s="43" customFormat="1" ht="10.4" x14ac:dyDescent="0.2">
      <c r="A49" s="119"/>
      <c r="B49" s="135"/>
      <c r="C49" s="135"/>
      <c r="D49" s="135"/>
      <c r="E49" s="135"/>
      <c r="F49" s="134" t="s">
        <v>103</v>
      </c>
      <c r="G49" s="127">
        <f>(G45+G46+G48)*F21</f>
        <v>0</v>
      </c>
      <c r="H49" s="42"/>
      <c r="I49" s="42"/>
      <c r="J49" s="42"/>
      <c r="K49" s="42"/>
      <c r="L49" s="42"/>
      <c r="M49" s="42"/>
    </row>
    <row r="50" spans="1:13" x14ac:dyDescent="0.25">
      <c r="A50" s="123"/>
      <c r="B50" s="136"/>
      <c r="C50" s="136"/>
      <c r="D50" s="136"/>
      <c r="E50" s="136"/>
      <c r="F50" s="137" t="s">
        <v>50</v>
      </c>
      <c r="G50" s="128">
        <f>SUM(G45:G49)</f>
        <v>0</v>
      </c>
    </row>
    <row r="51" spans="1:13" x14ac:dyDescent="0.25">
      <c r="A51" s="124" t="s">
        <v>51</v>
      </c>
      <c r="B51" s="98"/>
      <c r="C51" s="98"/>
      <c r="D51" s="98"/>
      <c r="E51" s="98"/>
      <c r="F51" s="98"/>
      <c r="G51" s="129"/>
      <c r="H51" s="44"/>
    </row>
    <row r="52" spans="1:13" s="43" customFormat="1" ht="20.75" x14ac:dyDescent="0.2">
      <c r="A52" s="119"/>
      <c r="B52" s="120" t="s">
        <v>6</v>
      </c>
      <c r="C52" s="120" t="s">
        <v>2</v>
      </c>
      <c r="D52" s="113" t="s">
        <v>171</v>
      </c>
      <c r="E52" s="113" t="s">
        <v>5</v>
      </c>
      <c r="F52" s="120" t="s">
        <v>3</v>
      </c>
      <c r="G52" s="130" t="s">
        <v>4</v>
      </c>
      <c r="H52" s="48"/>
      <c r="I52" s="42"/>
      <c r="J52" s="42"/>
      <c r="K52" s="42"/>
      <c r="L52" s="42"/>
      <c r="M52" s="42"/>
    </row>
    <row r="53" spans="1:13" s="43" customFormat="1" ht="10.4" x14ac:dyDescent="0.2">
      <c r="A53" s="122" t="s">
        <v>94</v>
      </c>
      <c r="B53" s="1"/>
      <c r="C53" s="1"/>
      <c r="D53" s="2"/>
      <c r="E53" s="73"/>
      <c r="F53" s="2"/>
      <c r="G53" s="125">
        <f>E53*F53</f>
        <v>0</v>
      </c>
      <c r="H53" s="47"/>
      <c r="I53" s="42"/>
      <c r="J53" s="42"/>
      <c r="K53" s="42"/>
      <c r="L53" s="42"/>
      <c r="M53" s="42"/>
    </row>
    <row r="54" spans="1:13" s="43" customFormat="1" ht="10.4" x14ac:dyDescent="0.2">
      <c r="A54" s="122" t="s">
        <v>94</v>
      </c>
      <c r="B54" s="1"/>
      <c r="C54" s="1"/>
      <c r="D54" s="2"/>
      <c r="E54" s="73"/>
      <c r="F54" s="2"/>
      <c r="G54" s="125">
        <f>E54*F54</f>
        <v>0</v>
      </c>
      <c r="H54" s="47"/>
      <c r="I54" s="42"/>
      <c r="J54" s="42"/>
      <c r="K54" s="42"/>
      <c r="L54" s="42"/>
      <c r="M54" s="42"/>
    </row>
    <row r="55" spans="1:13" s="43" customFormat="1" ht="10.4" x14ac:dyDescent="0.2">
      <c r="A55" s="122" t="s">
        <v>94</v>
      </c>
      <c r="B55" s="1"/>
      <c r="C55" s="1"/>
      <c r="D55" s="2"/>
      <c r="E55" s="73"/>
      <c r="F55" s="2"/>
      <c r="G55" s="125">
        <f>E55*F55</f>
        <v>0</v>
      </c>
      <c r="H55" s="47"/>
      <c r="I55" s="42"/>
      <c r="J55" s="42"/>
      <c r="K55" s="42"/>
      <c r="L55" s="42"/>
      <c r="M55" s="42"/>
    </row>
    <row r="56" spans="1:13" s="43" customFormat="1" ht="10.4" x14ac:dyDescent="0.2">
      <c r="A56" s="122" t="s">
        <v>94</v>
      </c>
      <c r="B56" s="1"/>
      <c r="C56" s="1"/>
      <c r="D56" s="2"/>
      <c r="E56" s="73"/>
      <c r="F56" s="2"/>
      <c r="G56" s="125">
        <f>E56*F56</f>
        <v>0</v>
      </c>
      <c r="H56" s="47"/>
      <c r="I56" s="42"/>
      <c r="J56" s="42"/>
      <c r="K56" s="42"/>
      <c r="L56" s="42"/>
      <c r="M56" s="42"/>
    </row>
    <row r="57" spans="1:13" s="43" customFormat="1" ht="10.4" x14ac:dyDescent="0.2">
      <c r="A57" s="122" t="s">
        <v>94</v>
      </c>
      <c r="B57" s="1"/>
      <c r="C57" s="1"/>
      <c r="D57" s="2"/>
      <c r="E57" s="73"/>
      <c r="F57" s="2"/>
      <c r="G57" s="125">
        <f>E57*F57</f>
        <v>0</v>
      </c>
      <c r="H57" s="47"/>
      <c r="I57" s="42"/>
      <c r="J57" s="42"/>
      <c r="K57" s="42"/>
      <c r="L57" s="42"/>
      <c r="M57" s="42"/>
    </row>
    <row r="58" spans="1:13" s="43" customFormat="1" ht="10.4" x14ac:dyDescent="0.2">
      <c r="A58" s="122"/>
      <c r="B58" s="131"/>
      <c r="C58" s="131"/>
      <c r="D58" s="132"/>
      <c r="E58" s="133"/>
      <c r="F58" s="134" t="s">
        <v>112</v>
      </c>
      <c r="G58" s="125">
        <f>SUM(G53:G57)</f>
        <v>0</v>
      </c>
      <c r="H58" s="47"/>
      <c r="I58" s="42"/>
      <c r="J58" s="42"/>
      <c r="K58" s="42"/>
      <c r="L58" s="42"/>
      <c r="M58" s="42"/>
    </row>
    <row r="59" spans="1:13" s="43" customFormat="1" ht="10.4" x14ac:dyDescent="0.2">
      <c r="A59" s="122"/>
      <c r="B59" s="131"/>
      <c r="C59" s="131"/>
      <c r="D59" s="131"/>
      <c r="E59" s="133"/>
      <c r="F59" s="134" t="s">
        <v>113</v>
      </c>
      <c r="G59" s="125">
        <f>SUM(D53:D57)</f>
        <v>0</v>
      </c>
      <c r="H59" s="47"/>
      <c r="I59" s="42"/>
      <c r="J59" s="42"/>
      <c r="K59" s="42"/>
      <c r="L59" s="42"/>
      <c r="M59" s="42"/>
    </row>
    <row r="60" spans="1:13" s="43" customFormat="1" ht="10.4" x14ac:dyDescent="0.2">
      <c r="A60" s="119"/>
      <c r="B60" s="135"/>
      <c r="C60" s="135"/>
      <c r="D60" s="135"/>
      <c r="E60" s="135"/>
      <c r="F60" s="134" t="s">
        <v>123</v>
      </c>
      <c r="G60" s="126">
        <f>G58*C21</f>
        <v>0</v>
      </c>
      <c r="H60" s="42"/>
      <c r="I60" s="42"/>
      <c r="J60" s="42"/>
      <c r="K60" s="42"/>
      <c r="L60" s="42"/>
      <c r="M60" s="42"/>
    </row>
    <row r="61" spans="1:13" s="43" customFormat="1" ht="10.4" x14ac:dyDescent="0.2">
      <c r="A61" s="119"/>
      <c r="B61" s="135"/>
      <c r="C61" s="135"/>
      <c r="D61" s="135"/>
      <c r="E61" s="135"/>
      <c r="F61" s="134" t="s">
        <v>110</v>
      </c>
      <c r="G61" s="126">
        <f>SUM(E53:E57)*D21</f>
        <v>0</v>
      </c>
      <c r="H61" s="42"/>
      <c r="I61" s="42"/>
      <c r="J61" s="42"/>
      <c r="K61" s="42"/>
      <c r="L61" s="42"/>
      <c r="M61" s="42"/>
    </row>
    <row r="62" spans="1:13" s="43" customFormat="1" ht="10.4" x14ac:dyDescent="0.2">
      <c r="A62" s="119"/>
      <c r="B62" s="135"/>
      <c r="C62" s="135"/>
      <c r="D62" s="135"/>
      <c r="E62" s="135"/>
      <c r="F62" s="134" t="s">
        <v>103</v>
      </c>
      <c r="G62" s="127">
        <f>(G58+G59+G61)*F21</f>
        <v>0</v>
      </c>
      <c r="H62" s="42"/>
      <c r="I62" s="42"/>
      <c r="J62" s="42"/>
      <c r="K62" s="42"/>
      <c r="L62" s="42"/>
      <c r="M62" s="42"/>
    </row>
    <row r="63" spans="1:13" x14ac:dyDescent="0.25">
      <c r="A63" s="123"/>
      <c r="B63" s="136"/>
      <c r="C63" s="136"/>
      <c r="D63" s="136"/>
      <c r="E63" s="136"/>
      <c r="F63" s="137" t="s">
        <v>52</v>
      </c>
      <c r="G63" s="128">
        <f>SUM(G58:G62)</f>
        <v>0</v>
      </c>
    </row>
    <row r="64" spans="1:13" x14ac:dyDescent="0.25">
      <c r="A64" s="124" t="s">
        <v>8</v>
      </c>
      <c r="B64" s="92"/>
      <c r="C64" s="92"/>
      <c r="D64" s="95"/>
      <c r="E64" s="95"/>
      <c r="F64" s="138"/>
      <c r="G64" s="94"/>
      <c r="H64" s="49"/>
    </row>
    <row r="65" spans="1:13" s="43" customFormat="1" ht="10.4" x14ac:dyDescent="0.2">
      <c r="A65" s="139" t="s">
        <v>124</v>
      </c>
      <c r="B65" s="1" t="s">
        <v>138</v>
      </c>
      <c r="C65" s="135"/>
      <c r="D65" s="131"/>
      <c r="E65" s="131"/>
      <c r="F65" s="132"/>
      <c r="G65" s="125"/>
      <c r="H65" s="47"/>
      <c r="I65" s="42"/>
      <c r="J65" s="42"/>
      <c r="K65" s="42"/>
      <c r="L65" s="42"/>
      <c r="M65" s="42"/>
    </row>
    <row r="66" spans="1:13" s="43" customFormat="1" ht="20.75" x14ac:dyDescent="0.2">
      <c r="A66" s="119"/>
      <c r="B66" s="120" t="s">
        <v>6</v>
      </c>
      <c r="C66" s="120"/>
      <c r="D66" s="120"/>
      <c r="E66" s="113" t="s">
        <v>5</v>
      </c>
      <c r="F66" s="135"/>
      <c r="G66" s="130" t="s">
        <v>12</v>
      </c>
      <c r="H66" s="48"/>
      <c r="I66" s="42"/>
      <c r="J66" s="42"/>
      <c r="K66" s="42"/>
      <c r="L66" s="42"/>
      <c r="M66" s="42"/>
    </row>
    <row r="67" spans="1:13" s="43" customFormat="1" ht="10.4" x14ac:dyDescent="0.2">
      <c r="A67" s="122" t="s">
        <v>9</v>
      </c>
      <c r="B67" s="1"/>
      <c r="C67" s="120"/>
      <c r="D67" s="120"/>
      <c r="E67" s="73"/>
      <c r="F67" s="120"/>
      <c r="G67" s="3"/>
      <c r="H67" s="50"/>
      <c r="I67" s="42"/>
      <c r="J67" s="42"/>
      <c r="K67" s="42"/>
      <c r="L67" s="42"/>
      <c r="M67" s="42"/>
    </row>
    <row r="68" spans="1:13" s="43" customFormat="1" ht="10.4" x14ac:dyDescent="0.2">
      <c r="A68" s="122"/>
      <c r="B68" s="131"/>
      <c r="C68" s="120"/>
      <c r="D68" s="120"/>
      <c r="E68" s="131"/>
      <c r="F68" s="134" t="s">
        <v>123</v>
      </c>
      <c r="G68" s="126">
        <f>G67*C21</f>
        <v>0</v>
      </c>
      <c r="H68" s="50"/>
      <c r="I68" s="42"/>
      <c r="J68" s="42"/>
      <c r="K68" s="42"/>
      <c r="L68" s="42"/>
      <c r="M68" s="42"/>
    </row>
    <row r="69" spans="1:13" s="43" customFormat="1" ht="10.4" x14ac:dyDescent="0.2">
      <c r="A69" s="122"/>
      <c r="B69" s="131"/>
      <c r="C69" s="120"/>
      <c r="D69" s="120"/>
      <c r="E69" s="131"/>
      <c r="F69" s="134" t="s">
        <v>110</v>
      </c>
      <c r="G69" s="126">
        <f>E67*D21</f>
        <v>0</v>
      </c>
      <c r="H69" s="50"/>
      <c r="I69" s="42"/>
      <c r="J69" s="42"/>
      <c r="K69" s="42"/>
      <c r="L69" s="42"/>
      <c r="M69" s="42"/>
    </row>
    <row r="70" spans="1:13" s="43" customFormat="1" ht="10.4" x14ac:dyDescent="0.2">
      <c r="A70" s="122"/>
      <c r="B70" s="131"/>
      <c r="C70" s="120"/>
      <c r="D70" s="120"/>
      <c r="E70" s="131"/>
      <c r="F70" s="134" t="s">
        <v>103</v>
      </c>
      <c r="G70" s="127">
        <f>(G67+G69)*F21</f>
        <v>0</v>
      </c>
      <c r="H70" s="51" t="s">
        <v>137</v>
      </c>
      <c r="I70" s="51" t="s">
        <v>135</v>
      </c>
      <c r="J70" s="51" t="s">
        <v>138</v>
      </c>
      <c r="K70" s="51"/>
      <c r="L70" s="51"/>
      <c r="M70" s="51"/>
    </row>
    <row r="71" spans="1:13" x14ac:dyDescent="0.25">
      <c r="A71" s="90"/>
      <c r="B71" s="140"/>
      <c r="C71" s="97"/>
      <c r="D71" s="97"/>
      <c r="E71" s="97"/>
      <c r="F71" s="92" t="s">
        <v>127</v>
      </c>
      <c r="G71" s="99">
        <f>SUM(G67:G70)</f>
        <v>0</v>
      </c>
      <c r="H71" s="52">
        <f>IF(B65="Pre-Production",G71,0)</f>
        <v>0</v>
      </c>
      <c r="I71" s="52">
        <f>IF(B65="Tracking",G71,0)</f>
        <v>0</v>
      </c>
      <c r="J71" s="52">
        <f>IF(B65="Overdubs",G71,0)</f>
        <v>0</v>
      </c>
    </row>
    <row r="72" spans="1:13" s="43" customFormat="1" ht="20.75" x14ac:dyDescent="0.2">
      <c r="A72" s="119"/>
      <c r="B72" s="120" t="s">
        <v>6</v>
      </c>
      <c r="C72" s="120"/>
      <c r="D72" s="120"/>
      <c r="E72" s="113" t="s">
        <v>5</v>
      </c>
      <c r="F72" s="135"/>
      <c r="G72" s="130" t="s">
        <v>12</v>
      </c>
      <c r="H72" s="48"/>
      <c r="I72" s="42"/>
      <c r="J72" s="42"/>
      <c r="K72" s="42"/>
      <c r="L72" s="42"/>
      <c r="M72" s="42"/>
    </row>
    <row r="73" spans="1:13" s="43" customFormat="1" ht="10.4" x14ac:dyDescent="0.2">
      <c r="A73" s="122" t="s">
        <v>10</v>
      </c>
      <c r="B73" s="1"/>
      <c r="C73" s="120"/>
      <c r="D73" s="120"/>
      <c r="E73" s="73"/>
      <c r="F73" s="120"/>
      <c r="G73" s="3"/>
      <c r="H73" s="50"/>
      <c r="I73" s="42"/>
      <c r="J73" s="42"/>
      <c r="K73" s="42"/>
      <c r="L73" s="42"/>
      <c r="M73" s="42"/>
    </row>
    <row r="74" spans="1:13" s="43" customFormat="1" ht="10.4" x14ac:dyDescent="0.2">
      <c r="A74" s="122"/>
      <c r="B74" s="131"/>
      <c r="C74" s="120"/>
      <c r="D74" s="120"/>
      <c r="E74" s="131"/>
      <c r="F74" s="134" t="s">
        <v>123</v>
      </c>
      <c r="G74" s="126">
        <f>G73*C21</f>
        <v>0</v>
      </c>
      <c r="H74" s="50"/>
      <c r="I74" s="42"/>
      <c r="J74" s="42"/>
      <c r="K74" s="42"/>
      <c r="L74" s="42"/>
      <c r="M74" s="42"/>
    </row>
    <row r="75" spans="1:13" s="43" customFormat="1" ht="10.4" x14ac:dyDescent="0.2">
      <c r="A75" s="122"/>
      <c r="B75" s="131"/>
      <c r="C75" s="120"/>
      <c r="D75" s="120"/>
      <c r="E75" s="131"/>
      <c r="F75" s="134" t="s">
        <v>110</v>
      </c>
      <c r="G75" s="126">
        <f>E73*D21</f>
        <v>0</v>
      </c>
      <c r="H75" s="50"/>
      <c r="I75" s="42"/>
      <c r="J75" s="42"/>
      <c r="K75" s="42"/>
      <c r="L75" s="42"/>
      <c r="M75" s="42"/>
    </row>
    <row r="76" spans="1:13" s="43" customFormat="1" ht="10.4" x14ac:dyDescent="0.2">
      <c r="A76" s="122"/>
      <c r="B76" s="131"/>
      <c r="C76" s="120"/>
      <c r="D76" s="120"/>
      <c r="E76" s="131"/>
      <c r="F76" s="134" t="s">
        <v>103</v>
      </c>
      <c r="G76" s="127">
        <f>(G73+G75)*F21</f>
        <v>0</v>
      </c>
      <c r="H76" s="51" t="s">
        <v>137</v>
      </c>
      <c r="I76" s="51" t="s">
        <v>135</v>
      </c>
      <c r="J76" s="51" t="s">
        <v>138</v>
      </c>
      <c r="K76" s="51"/>
      <c r="L76" s="51"/>
      <c r="M76" s="51"/>
    </row>
    <row r="77" spans="1:13" x14ac:dyDescent="0.25">
      <c r="A77" s="90"/>
      <c r="B77" s="140"/>
      <c r="C77" s="97"/>
      <c r="D77" s="97"/>
      <c r="E77" s="97"/>
      <c r="F77" s="92" t="s">
        <v>126</v>
      </c>
      <c r="G77" s="99">
        <f>SUM(G73:G76)</f>
        <v>0</v>
      </c>
      <c r="H77" s="52">
        <f>IF(B65="Pre-Production",G77,0)</f>
        <v>0</v>
      </c>
      <c r="I77" s="52">
        <f>IF(B65="Tracking",G77,0)</f>
        <v>0</v>
      </c>
      <c r="J77" s="52">
        <f>IF(B65="Overdubs",G77,0)</f>
        <v>0</v>
      </c>
    </row>
    <row r="78" spans="1:13" s="43" customFormat="1" ht="31.1" x14ac:dyDescent="0.2">
      <c r="A78" s="122"/>
      <c r="B78" s="120" t="s">
        <v>6</v>
      </c>
      <c r="C78" s="113" t="s">
        <v>13</v>
      </c>
      <c r="D78" s="113" t="s">
        <v>172</v>
      </c>
      <c r="E78" s="113" t="s">
        <v>5</v>
      </c>
      <c r="F78" s="120" t="s">
        <v>3</v>
      </c>
      <c r="G78" s="121" t="s">
        <v>125</v>
      </c>
      <c r="H78" s="48"/>
      <c r="I78" s="42"/>
      <c r="J78" s="42"/>
      <c r="K78" s="42"/>
      <c r="L78" s="42"/>
      <c r="M78" s="42"/>
    </row>
    <row r="79" spans="1:13" s="43" customFormat="1" ht="10.4" x14ac:dyDescent="0.2">
      <c r="A79" s="122" t="s">
        <v>0</v>
      </c>
      <c r="B79" s="1"/>
      <c r="C79" s="131"/>
      <c r="D79" s="131"/>
      <c r="E79" s="73"/>
      <c r="F79" s="2"/>
      <c r="G79" s="125">
        <f>E79*F79</f>
        <v>0</v>
      </c>
      <c r="H79" s="47"/>
      <c r="I79" s="42"/>
      <c r="J79" s="42"/>
      <c r="K79" s="42"/>
      <c r="L79" s="42"/>
      <c r="M79" s="42"/>
    </row>
    <row r="80" spans="1:13" s="43" customFormat="1" ht="10.4" x14ac:dyDescent="0.2">
      <c r="A80" s="122" t="s">
        <v>1</v>
      </c>
      <c r="B80" s="1"/>
      <c r="C80" s="135"/>
      <c r="D80" s="135"/>
      <c r="E80" s="73"/>
      <c r="F80" s="2"/>
      <c r="G80" s="125">
        <f>E80*F80</f>
        <v>0</v>
      </c>
      <c r="H80" s="47"/>
      <c r="I80" s="42"/>
      <c r="J80" s="42"/>
      <c r="K80" s="42"/>
      <c r="L80" s="42"/>
      <c r="M80" s="42"/>
    </row>
    <row r="81" spans="1:13" s="43" customFormat="1" ht="10.4" x14ac:dyDescent="0.2">
      <c r="A81" s="122" t="s">
        <v>11</v>
      </c>
      <c r="B81" s="135"/>
      <c r="C81" s="73"/>
      <c r="D81" s="2"/>
      <c r="E81" s="73"/>
      <c r="F81" s="2"/>
      <c r="G81" s="125">
        <f>(C81*E81*F81)</f>
        <v>0</v>
      </c>
      <c r="H81" s="47"/>
      <c r="I81" s="42"/>
      <c r="J81" s="42"/>
      <c r="K81" s="42"/>
      <c r="L81" s="42"/>
      <c r="M81" s="42"/>
    </row>
    <row r="82" spans="1:13" s="43" customFormat="1" ht="10.4" x14ac:dyDescent="0.2">
      <c r="A82" s="122"/>
      <c r="B82" s="131"/>
      <c r="C82" s="131"/>
      <c r="D82" s="132"/>
      <c r="E82" s="131"/>
      <c r="F82" s="134" t="s">
        <v>112</v>
      </c>
      <c r="G82" s="125">
        <f>SUM(G79:G81)</f>
        <v>0</v>
      </c>
      <c r="H82" s="47"/>
      <c r="I82" s="42"/>
      <c r="J82" s="42"/>
      <c r="K82" s="42"/>
      <c r="L82" s="42"/>
      <c r="M82" s="42"/>
    </row>
    <row r="83" spans="1:13" s="43" customFormat="1" ht="10.4" x14ac:dyDescent="0.2">
      <c r="A83" s="122"/>
      <c r="B83" s="131"/>
      <c r="C83" s="131"/>
      <c r="D83" s="131"/>
      <c r="E83" s="131"/>
      <c r="F83" s="134" t="s">
        <v>113</v>
      </c>
      <c r="G83" s="125">
        <f>D81</f>
        <v>0</v>
      </c>
      <c r="H83" s="47"/>
      <c r="I83" s="42"/>
      <c r="J83" s="42"/>
      <c r="K83" s="42"/>
      <c r="L83" s="42"/>
      <c r="M83" s="42"/>
    </row>
    <row r="84" spans="1:13" s="43" customFormat="1" ht="10.4" x14ac:dyDescent="0.2">
      <c r="A84" s="119"/>
      <c r="B84" s="135"/>
      <c r="C84" s="135"/>
      <c r="D84" s="135"/>
      <c r="E84" s="135"/>
      <c r="F84" s="134" t="s">
        <v>123</v>
      </c>
      <c r="G84" s="126">
        <f>G82*C21</f>
        <v>0</v>
      </c>
      <c r="H84" s="42"/>
      <c r="I84" s="42"/>
      <c r="J84" s="42"/>
      <c r="K84" s="42"/>
      <c r="L84" s="42"/>
      <c r="M84" s="42"/>
    </row>
    <row r="85" spans="1:13" s="43" customFormat="1" ht="10.4" x14ac:dyDescent="0.2">
      <c r="A85" s="119"/>
      <c r="B85" s="135"/>
      <c r="C85" s="135"/>
      <c r="D85" s="135"/>
      <c r="E85" s="135"/>
      <c r="F85" s="134" t="s">
        <v>110</v>
      </c>
      <c r="G85" s="126">
        <f>((C81*E81)+SUM(E79:E80))*D21</f>
        <v>0</v>
      </c>
      <c r="H85" s="42"/>
      <c r="I85" s="42"/>
      <c r="J85" s="42"/>
      <c r="K85" s="42"/>
      <c r="L85" s="42"/>
      <c r="M85" s="42"/>
    </row>
    <row r="86" spans="1:13" s="43" customFormat="1" ht="10.4" x14ac:dyDescent="0.2">
      <c r="A86" s="119"/>
      <c r="B86" s="135"/>
      <c r="C86" s="135"/>
      <c r="D86" s="135"/>
      <c r="E86" s="135"/>
      <c r="F86" s="134" t="s">
        <v>103</v>
      </c>
      <c r="G86" s="127">
        <f>(G82+G83+G85)*F21</f>
        <v>0</v>
      </c>
      <c r="H86" s="51" t="s">
        <v>137</v>
      </c>
      <c r="I86" s="51" t="s">
        <v>135</v>
      </c>
      <c r="J86" s="51" t="s">
        <v>138</v>
      </c>
      <c r="K86" s="51"/>
      <c r="L86" s="51"/>
      <c r="M86" s="51"/>
    </row>
    <row r="87" spans="1:13" x14ac:dyDescent="0.25">
      <c r="A87" s="123"/>
      <c r="B87" s="136"/>
      <c r="C87" s="136"/>
      <c r="D87" s="136"/>
      <c r="E87" s="136"/>
      <c r="F87" s="137" t="s">
        <v>53</v>
      </c>
      <c r="G87" s="128">
        <f>SUM(G82:G86)</f>
        <v>0</v>
      </c>
      <c r="H87" s="53">
        <f>IF(B65="Pre-Production", G87,0)</f>
        <v>0</v>
      </c>
      <c r="I87" s="53">
        <f>IF(B65="Tracking", G87,0)</f>
        <v>0</v>
      </c>
      <c r="J87" s="53">
        <f>IF(B65="Overdubs", G87,0)</f>
        <v>0</v>
      </c>
    </row>
    <row r="88" spans="1:13" ht="15" thickBot="1" x14ac:dyDescent="0.35">
      <c r="A88" s="102"/>
      <c r="B88" s="141"/>
      <c r="C88" s="104"/>
      <c r="D88" s="104"/>
      <c r="E88" s="104"/>
      <c r="F88" s="143" t="s">
        <v>73</v>
      </c>
      <c r="G88" s="106">
        <f>G32+G50+G63+G71+G77+G87</f>
        <v>0</v>
      </c>
      <c r="H88" s="49"/>
    </row>
    <row r="89" spans="1:13" x14ac:dyDescent="0.25">
      <c r="A89" s="118" t="s">
        <v>100</v>
      </c>
      <c r="B89" s="142"/>
      <c r="C89" s="88"/>
      <c r="D89" s="88"/>
      <c r="E89" s="144"/>
      <c r="F89" s="145"/>
      <c r="G89" s="146"/>
      <c r="H89" s="49"/>
    </row>
    <row r="90" spans="1:13" s="43" customFormat="1" ht="31.1" x14ac:dyDescent="0.2">
      <c r="A90" s="119"/>
      <c r="B90" s="120" t="s">
        <v>6</v>
      </c>
      <c r="C90" s="135"/>
      <c r="D90" s="135"/>
      <c r="E90" s="113" t="s">
        <v>165</v>
      </c>
      <c r="F90" s="120" t="s">
        <v>3</v>
      </c>
      <c r="G90" s="130" t="s">
        <v>15</v>
      </c>
      <c r="H90" s="48"/>
      <c r="I90" s="42"/>
      <c r="J90" s="42"/>
      <c r="K90" s="42"/>
      <c r="L90" s="42"/>
      <c r="M90" s="42"/>
    </row>
    <row r="91" spans="1:13" s="43" customFormat="1" ht="10.4" x14ac:dyDescent="0.2">
      <c r="A91" s="122" t="s">
        <v>95</v>
      </c>
      <c r="B91" s="1"/>
      <c r="C91" s="135"/>
      <c r="D91" s="135"/>
      <c r="E91" s="73"/>
      <c r="F91" s="2"/>
      <c r="G91" s="125">
        <f>E91*F91</f>
        <v>0</v>
      </c>
      <c r="H91" s="47"/>
      <c r="I91" s="42"/>
      <c r="J91" s="42"/>
      <c r="K91" s="42"/>
      <c r="L91" s="42"/>
      <c r="M91" s="42"/>
    </row>
    <row r="92" spans="1:13" s="43" customFormat="1" ht="10.4" x14ac:dyDescent="0.2">
      <c r="A92" s="122" t="s">
        <v>95</v>
      </c>
      <c r="B92" s="1"/>
      <c r="C92" s="135"/>
      <c r="D92" s="135"/>
      <c r="E92" s="73"/>
      <c r="F92" s="2"/>
      <c r="G92" s="125">
        <f>E92*F92</f>
        <v>0</v>
      </c>
      <c r="H92" s="47"/>
      <c r="I92" s="42"/>
      <c r="J92" s="42"/>
      <c r="K92" s="42"/>
      <c r="L92" s="42"/>
      <c r="M92" s="42"/>
    </row>
    <row r="93" spans="1:13" s="43" customFormat="1" ht="10.4" x14ac:dyDescent="0.2">
      <c r="A93" s="122"/>
      <c r="B93" s="131"/>
      <c r="C93" s="131"/>
      <c r="D93" s="132"/>
      <c r="E93" s="131"/>
      <c r="F93" s="134" t="s">
        <v>112</v>
      </c>
      <c r="G93" s="125">
        <f>SUM(G91:G92)</f>
        <v>0</v>
      </c>
      <c r="H93" s="47"/>
      <c r="I93" s="42"/>
      <c r="J93" s="42"/>
      <c r="K93" s="42"/>
      <c r="L93" s="42"/>
      <c r="M93" s="42"/>
    </row>
    <row r="94" spans="1:13" s="43" customFormat="1" ht="10.4" x14ac:dyDescent="0.2">
      <c r="A94" s="119"/>
      <c r="B94" s="135"/>
      <c r="C94" s="135"/>
      <c r="D94" s="135"/>
      <c r="E94" s="135"/>
      <c r="F94" s="134" t="s">
        <v>105</v>
      </c>
      <c r="G94" s="126">
        <f>G93*E21</f>
        <v>0</v>
      </c>
      <c r="H94" s="42"/>
      <c r="I94" s="42"/>
      <c r="J94" s="42"/>
      <c r="K94" s="42"/>
      <c r="L94" s="42"/>
      <c r="M94" s="42"/>
    </row>
    <row r="95" spans="1:13" s="43" customFormat="1" ht="10.4" x14ac:dyDescent="0.2">
      <c r="A95" s="119"/>
      <c r="B95" s="135"/>
      <c r="C95" s="135"/>
      <c r="D95" s="135"/>
      <c r="E95" s="135"/>
      <c r="F95" s="134" t="s">
        <v>103</v>
      </c>
      <c r="G95" s="127">
        <f>G93*F21</f>
        <v>0</v>
      </c>
      <c r="H95" s="42"/>
      <c r="I95" s="42"/>
      <c r="J95" s="42"/>
      <c r="K95" s="42"/>
      <c r="L95" s="42"/>
      <c r="M95" s="42"/>
    </row>
    <row r="96" spans="1:13" x14ac:dyDescent="0.25">
      <c r="A96" s="147"/>
      <c r="B96" s="148"/>
      <c r="C96" s="136"/>
      <c r="D96" s="136"/>
      <c r="E96" s="149"/>
      <c r="F96" s="150" t="s">
        <v>101</v>
      </c>
      <c r="G96" s="151">
        <f>SUM(G93:G95)</f>
        <v>0</v>
      </c>
      <c r="H96" s="49"/>
    </row>
    <row r="97" spans="1:13" s="17" customFormat="1" x14ac:dyDescent="0.25">
      <c r="A97" s="124" t="s">
        <v>128</v>
      </c>
      <c r="B97" s="92"/>
      <c r="C97" s="152"/>
      <c r="D97" s="152"/>
      <c r="E97" s="140"/>
      <c r="F97" s="153"/>
      <c r="G97" s="100"/>
      <c r="H97" s="54"/>
      <c r="I97" s="39"/>
      <c r="J97" s="39"/>
      <c r="K97" s="39"/>
      <c r="L97" s="39"/>
      <c r="M97" s="39"/>
    </row>
    <row r="98" spans="1:13" s="43" customFormat="1" ht="31.1" x14ac:dyDescent="0.2">
      <c r="A98" s="119"/>
      <c r="B98" s="120" t="s">
        <v>6</v>
      </c>
      <c r="C98" s="135"/>
      <c r="D98" s="135"/>
      <c r="E98" s="113" t="s">
        <v>165</v>
      </c>
      <c r="F98" s="120" t="s">
        <v>3</v>
      </c>
      <c r="G98" s="130" t="s">
        <v>15</v>
      </c>
      <c r="H98" s="48"/>
      <c r="I98" s="42"/>
      <c r="J98" s="42"/>
      <c r="K98" s="42"/>
      <c r="L98" s="42"/>
      <c r="M98" s="42"/>
    </row>
    <row r="99" spans="1:13" s="43" customFormat="1" ht="10.4" x14ac:dyDescent="0.2">
      <c r="A99" s="122" t="s">
        <v>95</v>
      </c>
      <c r="B99" s="1"/>
      <c r="C99" s="135"/>
      <c r="D99" s="135"/>
      <c r="E99" s="73"/>
      <c r="F99" s="2"/>
      <c r="G99" s="125">
        <f>E99*F99</f>
        <v>0</v>
      </c>
      <c r="H99" s="47"/>
      <c r="I99" s="42"/>
      <c r="J99" s="42"/>
      <c r="K99" s="42"/>
      <c r="L99" s="42"/>
      <c r="M99" s="42"/>
    </row>
    <row r="100" spans="1:13" s="43" customFormat="1" ht="10.4" x14ac:dyDescent="0.2">
      <c r="A100" s="122" t="s">
        <v>95</v>
      </c>
      <c r="B100" s="1"/>
      <c r="C100" s="135"/>
      <c r="D100" s="135"/>
      <c r="E100" s="73"/>
      <c r="F100" s="2"/>
      <c r="G100" s="125">
        <f>E100*F100</f>
        <v>0</v>
      </c>
      <c r="H100" s="47"/>
      <c r="I100" s="42"/>
      <c r="J100" s="42"/>
      <c r="K100" s="42"/>
      <c r="L100" s="42"/>
      <c r="M100" s="42"/>
    </row>
    <row r="101" spans="1:13" s="43" customFormat="1" ht="10.4" x14ac:dyDescent="0.2">
      <c r="A101" s="122"/>
      <c r="B101" s="131"/>
      <c r="C101" s="131"/>
      <c r="D101" s="132"/>
      <c r="E101" s="131"/>
      <c r="F101" s="134" t="s">
        <v>112</v>
      </c>
      <c r="G101" s="125">
        <f>SUM(G99:G100)</f>
        <v>0</v>
      </c>
      <c r="H101" s="47"/>
      <c r="I101" s="42"/>
      <c r="J101" s="42"/>
      <c r="K101" s="42"/>
      <c r="L101" s="42"/>
      <c r="M101" s="42"/>
    </row>
    <row r="102" spans="1:13" s="43" customFormat="1" ht="10.4" x14ac:dyDescent="0.2">
      <c r="A102" s="119"/>
      <c r="B102" s="135"/>
      <c r="C102" s="135"/>
      <c r="D102" s="135"/>
      <c r="E102" s="135"/>
      <c r="F102" s="134" t="s">
        <v>105</v>
      </c>
      <c r="G102" s="126">
        <f>G101*E21</f>
        <v>0</v>
      </c>
      <c r="H102" s="42"/>
      <c r="I102" s="42"/>
      <c r="J102" s="42"/>
      <c r="K102" s="42"/>
      <c r="L102" s="42"/>
      <c r="M102" s="42"/>
    </row>
    <row r="103" spans="1:13" s="43" customFormat="1" ht="10.4" x14ac:dyDescent="0.2">
      <c r="A103" s="119"/>
      <c r="B103" s="135"/>
      <c r="C103" s="135"/>
      <c r="D103" s="135"/>
      <c r="E103" s="135"/>
      <c r="F103" s="134" t="s">
        <v>103</v>
      </c>
      <c r="G103" s="127">
        <f>G101*F21</f>
        <v>0</v>
      </c>
      <c r="H103" s="42"/>
      <c r="I103" s="42"/>
      <c r="J103" s="42"/>
      <c r="K103" s="42"/>
      <c r="L103" s="42"/>
      <c r="M103" s="42"/>
    </row>
    <row r="104" spans="1:13" s="17" customFormat="1" x14ac:dyDescent="0.25">
      <c r="A104" s="147"/>
      <c r="B104" s="148"/>
      <c r="C104" s="158"/>
      <c r="D104" s="158"/>
      <c r="E104" s="148"/>
      <c r="F104" s="150" t="s">
        <v>129</v>
      </c>
      <c r="G104" s="156">
        <f>SUM(G101:G103)</f>
        <v>0</v>
      </c>
      <c r="H104" s="54"/>
      <c r="I104" s="39"/>
      <c r="J104" s="39"/>
      <c r="K104" s="39"/>
      <c r="L104" s="39"/>
      <c r="M104" s="39"/>
    </row>
    <row r="105" spans="1:13" s="17" customFormat="1" x14ac:dyDescent="0.25">
      <c r="A105" s="124" t="s">
        <v>130</v>
      </c>
      <c r="B105" s="92"/>
      <c r="C105" s="152"/>
      <c r="D105" s="152"/>
      <c r="E105" s="140"/>
      <c r="F105" s="153"/>
      <c r="G105" s="100"/>
      <c r="H105" s="54"/>
      <c r="I105" s="39"/>
      <c r="J105" s="39"/>
      <c r="K105" s="39"/>
      <c r="L105" s="39"/>
      <c r="M105" s="39"/>
    </row>
    <row r="106" spans="1:13" s="43" customFormat="1" ht="31.1" x14ac:dyDescent="0.2">
      <c r="A106" s="119"/>
      <c r="B106" s="120" t="s">
        <v>6</v>
      </c>
      <c r="C106" s="135"/>
      <c r="D106" s="135"/>
      <c r="E106" s="113" t="s">
        <v>165</v>
      </c>
      <c r="F106" s="120" t="s">
        <v>3</v>
      </c>
      <c r="G106" s="130" t="s">
        <v>15</v>
      </c>
      <c r="H106" s="48"/>
      <c r="I106" s="42"/>
      <c r="J106" s="42"/>
      <c r="K106" s="42"/>
      <c r="L106" s="42"/>
      <c r="M106" s="42"/>
    </row>
    <row r="107" spans="1:13" s="43" customFormat="1" ht="10.4" x14ac:dyDescent="0.2">
      <c r="A107" s="122" t="s">
        <v>95</v>
      </c>
      <c r="B107" s="1"/>
      <c r="C107" s="135"/>
      <c r="D107" s="135"/>
      <c r="E107" s="73"/>
      <c r="F107" s="2">
        <v>257.5</v>
      </c>
      <c r="G107" s="125">
        <f>E107*F107</f>
        <v>0</v>
      </c>
      <c r="H107" s="47"/>
      <c r="I107" s="42"/>
      <c r="J107" s="42"/>
      <c r="K107" s="42"/>
      <c r="L107" s="42"/>
      <c r="M107" s="42"/>
    </row>
    <row r="108" spans="1:13" s="43" customFormat="1" ht="10.4" x14ac:dyDescent="0.2">
      <c r="A108" s="122" t="s">
        <v>95</v>
      </c>
      <c r="B108" s="1"/>
      <c r="C108" s="135"/>
      <c r="D108" s="135"/>
      <c r="E108" s="73"/>
      <c r="F108" s="2"/>
      <c r="G108" s="125">
        <f>E108*F108</f>
        <v>0</v>
      </c>
      <c r="H108" s="47"/>
      <c r="I108" s="42"/>
      <c r="J108" s="42"/>
      <c r="K108" s="42"/>
      <c r="L108" s="42"/>
      <c r="M108" s="42"/>
    </row>
    <row r="109" spans="1:13" s="43" customFormat="1" ht="10.4" x14ac:dyDescent="0.2">
      <c r="A109" s="122" t="s">
        <v>95</v>
      </c>
      <c r="B109" s="1"/>
      <c r="C109" s="135"/>
      <c r="D109" s="135"/>
      <c r="E109" s="73"/>
      <c r="F109" s="2"/>
      <c r="G109" s="125">
        <f>E109*F109</f>
        <v>0</v>
      </c>
      <c r="H109" s="47"/>
      <c r="I109" s="42"/>
      <c r="J109" s="42"/>
      <c r="K109" s="42"/>
      <c r="L109" s="42"/>
      <c r="M109" s="42"/>
    </row>
    <row r="110" spans="1:13" s="43" customFormat="1" ht="10.4" x14ac:dyDescent="0.2">
      <c r="A110" s="122" t="s">
        <v>95</v>
      </c>
      <c r="B110" s="1"/>
      <c r="C110" s="135"/>
      <c r="D110" s="135"/>
      <c r="E110" s="73"/>
      <c r="F110" s="2"/>
      <c r="G110" s="125">
        <f>E110*F110</f>
        <v>0</v>
      </c>
      <c r="H110" s="47"/>
      <c r="I110" s="42"/>
      <c r="J110" s="42"/>
      <c r="K110" s="42"/>
      <c r="L110" s="42"/>
      <c r="M110" s="42"/>
    </row>
    <row r="111" spans="1:13" s="43" customFormat="1" ht="10.4" x14ac:dyDescent="0.2">
      <c r="A111" s="122" t="s">
        <v>95</v>
      </c>
      <c r="B111" s="1"/>
      <c r="C111" s="135"/>
      <c r="D111" s="135"/>
      <c r="E111" s="73"/>
      <c r="F111" s="2"/>
      <c r="G111" s="125">
        <f>E111*F111</f>
        <v>0</v>
      </c>
      <c r="H111" s="47"/>
      <c r="I111" s="42"/>
      <c r="J111" s="42"/>
      <c r="K111" s="42"/>
      <c r="L111" s="42"/>
      <c r="M111" s="42"/>
    </row>
    <row r="112" spans="1:13" s="43" customFormat="1" ht="10.4" x14ac:dyDescent="0.2">
      <c r="A112" s="122"/>
      <c r="B112" s="131"/>
      <c r="C112" s="131"/>
      <c r="D112" s="132"/>
      <c r="E112" s="131"/>
      <c r="F112" s="134" t="s">
        <v>112</v>
      </c>
      <c r="G112" s="125">
        <f>SUM(G107:G111)</f>
        <v>0</v>
      </c>
      <c r="H112" s="47"/>
      <c r="I112" s="42"/>
      <c r="J112" s="42"/>
      <c r="K112" s="42"/>
      <c r="L112" s="42"/>
      <c r="M112" s="42"/>
    </row>
    <row r="113" spans="1:13" s="43" customFormat="1" ht="10.4" x14ac:dyDescent="0.2">
      <c r="A113" s="119"/>
      <c r="B113" s="135"/>
      <c r="C113" s="135"/>
      <c r="D113" s="135"/>
      <c r="E113" s="135"/>
      <c r="F113" s="134" t="s">
        <v>105</v>
      </c>
      <c r="G113" s="126">
        <f>G112*E21</f>
        <v>0</v>
      </c>
      <c r="H113" s="42"/>
      <c r="I113" s="42"/>
      <c r="J113" s="42"/>
      <c r="K113" s="42"/>
      <c r="L113" s="42"/>
      <c r="M113" s="42"/>
    </row>
    <row r="114" spans="1:13" s="43" customFormat="1" ht="10.4" x14ac:dyDescent="0.2">
      <c r="A114" s="119"/>
      <c r="B114" s="135"/>
      <c r="C114" s="135"/>
      <c r="D114" s="135"/>
      <c r="E114" s="135"/>
      <c r="F114" s="134" t="s">
        <v>103</v>
      </c>
      <c r="G114" s="127">
        <f>G112*F21</f>
        <v>0</v>
      </c>
      <c r="H114" s="42"/>
      <c r="I114" s="42"/>
      <c r="J114" s="42"/>
      <c r="K114" s="42"/>
      <c r="L114" s="42"/>
      <c r="M114" s="42"/>
    </row>
    <row r="115" spans="1:13" x14ac:dyDescent="0.25">
      <c r="A115" s="147"/>
      <c r="B115" s="148"/>
      <c r="C115" s="136"/>
      <c r="D115" s="136"/>
      <c r="E115" s="149"/>
      <c r="F115" s="150" t="s">
        <v>131</v>
      </c>
      <c r="G115" s="151">
        <f>SUM(G112:G114)</f>
        <v>0</v>
      </c>
      <c r="H115" s="49"/>
    </row>
    <row r="116" spans="1:13" ht="15" thickBot="1" x14ac:dyDescent="0.35">
      <c r="A116" s="102"/>
      <c r="B116" s="141"/>
      <c r="C116" s="104"/>
      <c r="D116" s="104"/>
      <c r="E116" s="104"/>
      <c r="F116" s="143" t="s">
        <v>54</v>
      </c>
      <c r="G116" s="106">
        <f>G96+G104+G115</f>
        <v>0</v>
      </c>
      <c r="H116" s="49"/>
    </row>
    <row r="117" spans="1:13" ht="15.55" x14ac:dyDescent="0.3">
      <c r="A117" s="118" t="s">
        <v>121</v>
      </c>
      <c r="B117" s="159"/>
      <c r="C117" s="88"/>
      <c r="D117" s="88"/>
      <c r="E117" s="144"/>
      <c r="F117" s="160"/>
      <c r="G117" s="146"/>
      <c r="H117" s="49"/>
    </row>
    <row r="118" spans="1:13" s="43" customFormat="1" ht="10.4" x14ac:dyDescent="0.2">
      <c r="A118" s="154"/>
      <c r="B118" s="120" t="s">
        <v>6</v>
      </c>
      <c r="C118" s="120" t="s">
        <v>177</v>
      </c>
      <c r="D118" s="120" t="s">
        <v>178</v>
      </c>
      <c r="E118" s="131"/>
      <c r="F118" s="161"/>
      <c r="G118" s="130" t="s">
        <v>12</v>
      </c>
      <c r="H118" s="47"/>
      <c r="I118" s="42"/>
      <c r="J118" s="42"/>
      <c r="K118" s="42"/>
      <c r="L118" s="42"/>
      <c r="M118" s="42"/>
    </row>
    <row r="119" spans="1:13" s="43" customFormat="1" ht="10.4" x14ac:dyDescent="0.2">
      <c r="A119" s="122"/>
      <c r="B119" s="1"/>
      <c r="C119" s="1"/>
      <c r="D119" s="2"/>
      <c r="E119" s="131"/>
      <c r="F119" s="161"/>
      <c r="G119" s="203">
        <f>SUM(C119*D119)</f>
        <v>0</v>
      </c>
      <c r="H119" s="47"/>
      <c r="I119" s="42"/>
      <c r="J119" s="42"/>
      <c r="K119" s="42"/>
      <c r="L119" s="42"/>
      <c r="M119" s="42"/>
    </row>
    <row r="120" spans="1:13" ht="13.25" thickBot="1" x14ac:dyDescent="0.3">
      <c r="A120" s="102"/>
      <c r="B120" s="141"/>
      <c r="C120" s="162"/>
      <c r="D120" s="162"/>
      <c r="E120" s="104"/>
      <c r="F120" s="163" t="s">
        <v>122</v>
      </c>
      <c r="G120" s="157">
        <f>G119</f>
        <v>0</v>
      </c>
      <c r="H120" s="49"/>
    </row>
    <row r="121" spans="1:13" x14ac:dyDescent="0.25">
      <c r="A121" s="118" t="s">
        <v>16</v>
      </c>
      <c r="B121" s="88"/>
      <c r="C121" s="88"/>
      <c r="D121" s="88"/>
      <c r="E121" s="88"/>
      <c r="F121" s="88"/>
      <c r="G121" s="89"/>
      <c r="H121" s="44"/>
    </row>
    <row r="122" spans="1:13" x14ac:dyDescent="0.25">
      <c r="A122" s="155" t="s">
        <v>19</v>
      </c>
      <c r="B122" s="98"/>
      <c r="C122" s="98"/>
      <c r="D122" s="98"/>
      <c r="E122" s="98"/>
      <c r="F122" s="98"/>
      <c r="G122" s="129"/>
      <c r="H122" s="44"/>
    </row>
    <row r="123" spans="1:13" s="43" customFormat="1" ht="10.4" x14ac:dyDescent="0.2">
      <c r="A123" s="154"/>
      <c r="B123" s="120" t="s">
        <v>6</v>
      </c>
      <c r="C123" s="120" t="s">
        <v>17</v>
      </c>
      <c r="D123" s="120" t="s">
        <v>18</v>
      </c>
      <c r="E123" s="135"/>
      <c r="F123" s="120" t="s">
        <v>124</v>
      </c>
      <c r="G123" s="130" t="s">
        <v>12</v>
      </c>
      <c r="H123" s="51" t="s">
        <v>137</v>
      </c>
      <c r="I123" s="51" t="s">
        <v>135</v>
      </c>
      <c r="J123" s="51" t="s">
        <v>138</v>
      </c>
      <c r="K123" s="51" t="s">
        <v>134</v>
      </c>
      <c r="L123" s="51" t="s">
        <v>136</v>
      </c>
      <c r="M123" s="51" t="s">
        <v>139</v>
      </c>
    </row>
    <row r="124" spans="1:13" s="43" customFormat="1" ht="10.4" x14ac:dyDescent="0.2">
      <c r="A124" s="122" t="s">
        <v>96</v>
      </c>
      <c r="B124" s="1"/>
      <c r="C124" s="1"/>
      <c r="D124" s="1"/>
      <c r="E124" s="135"/>
      <c r="F124" s="1"/>
      <c r="G124" s="7"/>
      <c r="H124" s="55">
        <f>IF(F124="Pre-Production",G124,0)</f>
        <v>0</v>
      </c>
      <c r="I124" s="56">
        <f>IF(F124="Tracking",G124,0)</f>
        <v>0</v>
      </c>
      <c r="J124" s="56">
        <f>IF(F124="Overdubs",G124,0)</f>
        <v>0</v>
      </c>
      <c r="K124" s="56">
        <f>IF(F124="Mixing",G124,0)</f>
        <v>0</v>
      </c>
      <c r="L124" s="56">
        <f>IF(F124="Mastering",G124,0)</f>
        <v>0</v>
      </c>
      <c r="M124" s="56">
        <f>IF(F124="Project",G124,0)</f>
        <v>0</v>
      </c>
    </row>
    <row r="125" spans="1:13" s="43" customFormat="1" ht="10.4" x14ac:dyDescent="0.2">
      <c r="A125" s="122" t="s">
        <v>96</v>
      </c>
      <c r="B125" s="1"/>
      <c r="C125" s="1"/>
      <c r="D125" s="1"/>
      <c r="E125" s="135"/>
      <c r="F125" s="1"/>
      <c r="G125" s="7"/>
      <c r="H125" s="55">
        <f>IF(F125="Pre-Production",G125,0)</f>
        <v>0</v>
      </c>
      <c r="I125" s="56">
        <f>IF(F125="Tracking",G125,0)</f>
        <v>0</v>
      </c>
      <c r="J125" s="56">
        <f>IF(F125="Overdubs",G125,0)</f>
        <v>0</v>
      </c>
      <c r="K125" s="56">
        <f>IF(F125="Mixing",G125,0)</f>
        <v>0</v>
      </c>
      <c r="L125" s="56">
        <f>IF(F125="Mastering",G125,0)</f>
        <v>0</v>
      </c>
      <c r="M125" s="56">
        <f>IF(F125="Project",G125,0)</f>
        <v>0</v>
      </c>
    </row>
    <row r="126" spans="1:13" s="43" customFormat="1" ht="10.4" x14ac:dyDescent="0.2">
      <c r="A126" s="122" t="s">
        <v>96</v>
      </c>
      <c r="B126" s="1"/>
      <c r="C126" s="1"/>
      <c r="D126" s="1"/>
      <c r="E126" s="135"/>
      <c r="F126" s="1"/>
      <c r="G126" s="7"/>
      <c r="H126" s="55">
        <f>IF(F126="Pre-Production",G126,0)</f>
        <v>0</v>
      </c>
      <c r="I126" s="56">
        <f>IF(F126="Tracking",G126,0)</f>
        <v>0</v>
      </c>
      <c r="J126" s="56">
        <f>IF(F126="Overdubs",G126,0)</f>
        <v>0</v>
      </c>
      <c r="K126" s="56">
        <f>IF(F126="Mixing",G126,0)</f>
        <v>0</v>
      </c>
      <c r="L126" s="56">
        <f>IF(F126="Mastering",G126,0)</f>
        <v>0</v>
      </c>
      <c r="M126" s="56">
        <f>IF(F126="Project",G126,0)</f>
        <v>0</v>
      </c>
    </row>
    <row r="127" spans="1:13" s="43" customFormat="1" ht="10.4" x14ac:dyDescent="0.2">
      <c r="A127" s="122" t="s">
        <v>96</v>
      </c>
      <c r="B127" s="1"/>
      <c r="C127" s="1"/>
      <c r="D127" s="1"/>
      <c r="E127" s="135"/>
      <c r="F127" s="1"/>
      <c r="G127" s="7"/>
      <c r="H127" s="55">
        <f>IF(F127="Pre-Production",G127,0)</f>
        <v>0</v>
      </c>
      <c r="I127" s="56">
        <f>IF(F127="Tracking",G127,0)</f>
        <v>0</v>
      </c>
      <c r="J127" s="56">
        <f>IF(F127="Overdubs",G127,0)</f>
        <v>0</v>
      </c>
      <c r="K127" s="56">
        <f>IF(F127="Mixing",G127,0)</f>
        <v>0</v>
      </c>
      <c r="L127" s="56">
        <f>IF(F127="Mastering",G127,0)</f>
        <v>0</v>
      </c>
      <c r="M127" s="56">
        <f>IF(F127="Project",G127,0)</f>
        <v>0</v>
      </c>
    </row>
    <row r="128" spans="1:13" s="43" customFormat="1" ht="10.4" x14ac:dyDescent="0.2">
      <c r="A128" s="122" t="s">
        <v>96</v>
      </c>
      <c r="B128" s="1"/>
      <c r="C128" s="1"/>
      <c r="D128" s="1"/>
      <c r="E128" s="135"/>
      <c r="F128" s="1"/>
      <c r="G128" s="7"/>
      <c r="H128" s="55">
        <f>IF(F128="Pre-Production",G128,0)</f>
        <v>0</v>
      </c>
      <c r="I128" s="56">
        <f>IF(F128="Tracking",G128,0)</f>
        <v>0</v>
      </c>
      <c r="J128" s="56">
        <f>IF(F128="Overdubs",G128,0)</f>
        <v>0</v>
      </c>
      <c r="K128" s="56">
        <f>IF(F128="Mixing",G128,0)</f>
        <v>0</v>
      </c>
      <c r="L128" s="56">
        <f>IF(F128="Mastering",G128,0)</f>
        <v>0</v>
      </c>
      <c r="M128" s="56">
        <f>IF(F128="Project",G128,0)</f>
        <v>0</v>
      </c>
    </row>
    <row r="129" spans="1:13" s="17" customFormat="1" x14ac:dyDescent="0.25">
      <c r="A129" s="147"/>
      <c r="B129" s="148"/>
      <c r="C129" s="148"/>
      <c r="D129" s="148"/>
      <c r="E129" s="158"/>
      <c r="F129" s="137" t="s">
        <v>56</v>
      </c>
      <c r="G129" s="173">
        <f t="shared" ref="G129:M129" si="3">SUM(G124:G128)</f>
        <v>0</v>
      </c>
      <c r="H129" s="57">
        <f t="shared" si="3"/>
        <v>0</v>
      </c>
      <c r="I129" s="57">
        <f t="shared" si="3"/>
        <v>0</v>
      </c>
      <c r="J129" s="57">
        <f t="shared" si="3"/>
        <v>0</v>
      </c>
      <c r="K129" s="57">
        <f t="shared" si="3"/>
        <v>0</v>
      </c>
      <c r="L129" s="57">
        <f t="shared" si="3"/>
        <v>0</v>
      </c>
      <c r="M129" s="57">
        <f t="shared" si="3"/>
        <v>0</v>
      </c>
    </row>
    <row r="130" spans="1:13" x14ac:dyDescent="0.25">
      <c r="A130" s="155" t="s">
        <v>20</v>
      </c>
      <c r="B130" s="98"/>
      <c r="C130" s="98"/>
      <c r="D130" s="98"/>
      <c r="E130" s="98"/>
      <c r="F130" s="98"/>
      <c r="G130" s="129"/>
      <c r="H130" s="44"/>
    </row>
    <row r="131" spans="1:13" s="43" customFormat="1" ht="20.75" x14ac:dyDescent="0.2">
      <c r="A131" s="154"/>
      <c r="B131" s="120" t="s">
        <v>162</v>
      </c>
      <c r="C131" s="174" t="s">
        <v>163</v>
      </c>
      <c r="D131" s="120" t="s">
        <v>31</v>
      </c>
      <c r="E131" s="113" t="s">
        <v>21</v>
      </c>
      <c r="F131" s="120" t="s">
        <v>124</v>
      </c>
      <c r="G131" s="130" t="s">
        <v>12</v>
      </c>
      <c r="H131" s="51" t="s">
        <v>137</v>
      </c>
      <c r="I131" s="51" t="s">
        <v>135</v>
      </c>
      <c r="J131" s="51" t="s">
        <v>138</v>
      </c>
      <c r="K131" s="51" t="s">
        <v>134</v>
      </c>
      <c r="L131" s="51" t="s">
        <v>136</v>
      </c>
      <c r="M131" s="51" t="s">
        <v>139</v>
      </c>
    </row>
    <row r="132" spans="1:13" s="43" customFormat="1" ht="10.4" x14ac:dyDescent="0.2">
      <c r="A132" s="122" t="s">
        <v>96</v>
      </c>
      <c r="B132" s="1"/>
      <c r="C132" s="70"/>
      <c r="D132" s="73"/>
      <c r="E132" s="2"/>
      <c r="F132" s="4"/>
      <c r="G132" s="126">
        <f>D132*E132</f>
        <v>0</v>
      </c>
      <c r="H132" s="55">
        <f>IF(F132="Pre-Production",G132,0)</f>
        <v>0</v>
      </c>
      <c r="I132" s="56">
        <f>IF(F132="Tracking",G132,0)</f>
        <v>0</v>
      </c>
      <c r="J132" s="56">
        <f>IF(F132="Overdubs",G132,0)</f>
        <v>0</v>
      </c>
      <c r="K132" s="56">
        <f>IF(F132="Mixing",G132,0)</f>
        <v>0</v>
      </c>
      <c r="L132" s="56">
        <f>IF(F132="Mastering",G132,0)</f>
        <v>0</v>
      </c>
      <c r="M132" s="56">
        <f>IF(F132="Project",G132,0)</f>
        <v>0</v>
      </c>
    </row>
    <row r="133" spans="1:13" s="43" customFormat="1" ht="10.4" x14ac:dyDescent="0.2">
      <c r="A133" s="122" t="s">
        <v>96</v>
      </c>
      <c r="B133" s="1"/>
      <c r="C133" s="70"/>
      <c r="D133" s="73"/>
      <c r="E133" s="2"/>
      <c r="F133" s="4"/>
      <c r="G133" s="126">
        <f>D133*E133</f>
        <v>0</v>
      </c>
      <c r="H133" s="55">
        <f>IF(F133="Pre-Production",G133,0)</f>
        <v>0</v>
      </c>
      <c r="I133" s="56">
        <f>IF(F133="Tracking",G133,0)</f>
        <v>0</v>
      </c>
      <c r="J133" s="56">
        <f>IF(F133="Overdubs",G133,0)</f>
        <v>0</v>
      </c>
      <c r="K133" s="56">
        <f>IF(F133="Mixing",G133,0)</f>
        <v>0</v>
      </c>
      <c r="L133" s="56">
        <f>IF(F133="Mastering",G133,0)</f>
        <v>0</v>
      </c>
      <c r="M133" s="56">
        <f>IF(F133="Project",G133,0)</f>
        <v>0</v>
      </c>
    </row>
    <row r="134" spans="1:13" s="43" customFormat="1" ht="10.4" x14ac:dyDescent="0.2">
      <c r="A134" s="122" t="s">
        <v>96</v>
      </c>
      <c r="B134" s="1"/>
      <c r="C134" s="70"/>
      <c r="D134" s="73"/>
      <c r="E134" s="2"/>
      <c r="F134" s="4"/>
      <c r="G134" s="126">
        <f>D134*E134</f>
        <v>0</v>
      </c>
      <c r="H134" s="55">
        <f>IF(F134="Pre-Production",G134,0)</f>
        <v>0</v>
      </c>
      <c r="I134" s="56">
        <f>IF(F134="Tracking",G134,0)</f>
        <v>0</v>
      </c>
      <c r="J134" s="56">
        <f>IF(F134="Overdubs",G134,0)</f>
        <v>0</v>
      </c>
      <c r="K134" s="56">
        <f>IF(F134="Mixing",G134,0)</f>
        <v>0</v>
      </c>
      <c r="L134" s="56">
        <f>IF(F134="Mastering",G134,0)</f>
        <v>0</v>
      </c>
      <c r="M134" s="56">
        <f>IF(F134="Project",G134,0)</f>
        <v>0</v>
      </c>
    </row>
    <row r="135" spans="1:13" s="43" customFormat="1" ht="10.4" x14ac:dyDescent="0.2">
      <c r="A135" s="122" t="s">
        <v>96</v>
      </c>
      <c r="B135" s="1"/>
      <c r="C135" s="70"/>
      <c r="D135" s="73"/>
      <c r="E135" s="2"/>
      <c r="F135" s="4"/>
      <c r="G135" s="126">
        <f>D135*E135</f>
        <v>0</v>
      </c>
      <c r="H135" s="55">
        <f>IF(F135="Pre-Production",G135,0)</f>
        <v>0</v>
      </c>
      <c r="I135" s="56">
        <f>IF(F135="Tracking",G135,0)</f>
        <v>0</v>
      </c>
      <c r="J135" s="56">
        <f>IF(F135="Overdubs",G135,0)</f>
        <v>0</v>
      </c>
      <c r="K135" s="56">
        <f>IF(F135="Mixing",G135,0)</f>
        <v>0</v>
      </c>
      <c r="L135" s="56">
        <f>IF(F135="Mastering",G135,0)</f>
        <v>0</v>
      </c>
      <c r="M135" s="56">
        <f>IF(F135="Project",G135,0)</f>
        <v>0</v>
      </c>
    </row>
    <row r="136" spans="1:13" s="43" customFormat="1" ht="10.4" x14ac:dyDescent="0.2">
      <c r="A136" s="122" t="s">
        <v>96</v>
      </c>
      <c r="B136" s="1"/>
      <c r="C136" s="70"/>
      <c r="D136" s="73"/>
      <c r="E136" s="2"/>
      <c r="F136" s="1"/>
      <c r="G136" s="126">
        <f>D136*E136</f>
        <v>0</v>
      </c>
      <c r="H136" s="55">
        <f>IF(F136="Pre-Production",G136,0)</f>
        <v>0</v>
      </c>
      <c r="I136" s="56">
        <f>IF(F136="Tracking",G136,0)</f>
        <v>0</v>
      </c>
      <c r="J136" s="56">
        <f>IF(F136="Overdubs",G136,0)</f>
        <v>0</v>
      </c>
      <c r="K136" s="56">
        <f>IF(F136="Mixing",G136,0)</f>
        <v>0</v>
      </c>
      <c r="L136" s="56">
        <f>IF(F136="Mastering",G136,0)</f>
        <v>0</v>
      </c>
      <c r="M136" s="56">
        <f>IF(F136="Project",G136,0)</f>
        <v>0</v>
      </c>
    </row>
    <row r="137" spans="1:13" x14ac:dyDescent="0.25">
      <c r="A137" s="147"/>
      <c r="B137" s="149"/>
      <c r="C137" s="149"/>
      <c r="D137" s="149"/>
      <c r="E137" s="136"/>
      <c r="F137" s="150" t="s">
        <v>55</v>
      </c>
      <c r="G137" s="175">
        <f t="shared" ref="G137:M137" si="4">SUM(G132:G136)</f>
        <v>0</v>
      </c>
      <c r="H137" s="58">
        <f t="shared" si="4"/>
        <v>0</v>
      </c>
      <c r="I137" s="58">
        <f t="shared" si="4"/>
        <v>0</v>
      </c>
      <c r="J137" s="58">
        <f t="shared" si="4"/>
        <v>0</v>
      </c>
      <c r="K137" s="58">
        <f t="shared" si="4"/>
        <v>0</v>
      </c>
      <c r="L137" s="58">
        <f t="shared" si="4"/>
        <v>0</v>
      </c>
      <c r="M137" s="58">
        <f t="shared" si="4"/>
        <v>0</v>
      </c>
    </row>
    <row r="138" spans="1:13" x14ac:dyDescent="0.25">
      <c r="A138" s="155" t="s">
        <v>22</v>
      </c>
      <c r="B138" s="95"/>
      <c r="C138" s="95"/>
      <c r="D138" s="95"/>
      <c r="E138" s="98"/>
      <c r="F138" s="98"/>
      <c r="G138" s="129"/>
      <c r="H138" s="44"/>
    </row>
    <row r="139" spans="1:13" s="43" customFormat="1" ht="10.4" x14ac:dyDescent="0.2">
      <c r="A139" s="154"/>
      <c r="B139" s="120" t="s">
        <v>6</v>
      </c>
      <c r="C139" s="120" t="s">
        <v>31</v>
      </c>
      <c r="D139" s="120" t="s">
        <v>25</v>
      </c>
      <c r="E139" s="135"/>
      <c r="F139" s="120" t="s">
        <v>124</v>
      </c>
      <c r="G139" s="130" t="s">
        <v>12</v>
      </c>
      <c r="H139" s="51" t="s">
        <v>137</v>
      </c>
      <c r="I139" s="51" t="s">
        <v>135</v>
      </c>
      <c r="J139" s="51" t="s">
        <v>138</v>
      </c>
      <c r="K139" s="51" t="s">
        <v>134</v>
      </c>
      <c r="L139" s="51" t="s">
        <v>136</v>
      </c>
      <c r="M139" s="51" t="s">
        <v>139</v>
      </c>
    </row>
    <row r="140" spans="1:13" s="43" customFormat="1" ht="10.4" x14ac:dyDescent="0.2">
      <c r="A140" s="122" t="s">
        <v>96</v>
      </c>
      <c r="B140" s="1"/>
      <c r="C140" s="73"/>
      <c r="D140" s="2"/>
      <c r="E140" s="135"/>
      <c r="F140" s="1"/>
      <c r="G140" s="126">
        <f>C140*D140</f>
        <v>0</v>
      </c>
      <c r="H140" s="55">
        <f>IF(F140="Pre-Production",G140,0)</f>
        <v>0</v>
      </c>
      <c r="I140" s="56">
        <f>IF(F140="Tracking",G140,0)</f>
        <v>0</v>
      </c>
      <c r="J140" s="56">
        <f>IF(F140="Overdubs",G140,0)</f>
        <v>0</v>
      </c>
      <c r="K140" s="56">
        <f>IF(F140="Mixing",G140,0)</f>
        <v>0</v>
      </c>
      <c r="L140" s="56">
        <f>IF(F140="Mastering",G140,0)</f>
        <v>0</v>
      </c>
      <c r="M140" s="56">
        <f>IF(F140="Project",G140,0)</f>
        <v>0</v>
      </c>
    </row>
    <row r="141" spans="1:13" s="43" customFormat="1" ht="10.4" x14ac:dyDescent="0.2">
      <c r="A141" s="122" t="s">
        <v>96</v>
      </c>
      <c r="B141" s="1"/>
      <c r="C141" s="73"/>
      <c r="D141" s="2"/>
      <c r="E141" s="135"/>
      <c r="F141" s="1"/>
      <c r="G141" s="126">
        <f>C141*D141</f>
        <v>0</v>
      </c>
      <c r="H141" s="55">
        <f>IF(F141="Pre-Production",G141,0)</f>
        <v>0</v>
      </c>
      <c r="I141" s="56">
        <f>IF(F141="Tracking",G141,0)</f>
        <v>0</v>
      </c>
      <c r="J141" s="56">
        <f>IF(F141="Overdubs",G141,0)</f>
        <v>0</v>
      </c>
      <c r="K141" s="56">
        <f>IF(F141="Mixing",G141,0)</f>
        <v>0</v>
      </c>
      <c r="L141" s="56">
        <f>IF(F141="Mastering",G141,0)</f>
        <v>0</v>
      </c>
      <c r="M141" s="56">
        <f>IF(F141="Project",G141,0)</f>
        <v>0</v>
      </c>
    </row>
    <row r="142" spans="1:13" s="43" customFormat="1" ht="10.4" x14ac:dyDescent="0.2">
      <c r="A142" s="122" t="s">
        <v>96</v>
      </c>
      <c r="B142" s="1"/>
      <c r="C142" s="73"/>
      <c r="D142" s="2"/>
      <c r="E142" s="135"/>
      <c r="F142" s="1"/>
      <c r="G142" s="126">
        <f>C142*D142</f>
        <v>0</v>
      </c>
      <c r="H142" s="55">
        <f>IF(F142="Pre-Production",G142,0)</f>
        <v>0</v>
      </c>
      <c r="I142" s="56">
        <f>IF(F142="Tracking",G142,0)</f>
        <v>0</v>
      </c>
      <c r="J142" s="56">
        <f>IF(F142="Overdubs",G142,0)</f>
        <v>0</v>
      </c>
      <c r="K142" s="56">
        <f>IF(F142="Mixing",G142,0)</f>
        <v>0</v>
      </c>
      <c r="L142" s="56">
        <f>IF(F142="Mastering",G142,0)</f>
        <v>0</v>
      </c>
      <c r="M142" s="56">
        <f>IF(F142="Project",G142,0)</f>
        <v>0</v>
      </c>
    </row>
    <row r="143" spans="1:13" s="43" customFormat="1" ht="10.4" x14ac:dyDescent="0.2">
      <c r="A143" s="122" t="s">
        <v>96</v>
      </c>
      <c r="B143" s="1"/>
      <c r="C143" s="73"/>
      <c r="D143" s="2"/>
      <c r="E143" s="135"/>
      <c r="F143" s="1"/>
      <c r="G143" s="126">
        <f>C143*D143</f>
        <v>0</v>
      </c>
      <c r="H143" s="55">
        <f>IF(F143="Pre-Production",G143,0)</f>
        <v>0</v>
      </c>
      <c r="I143" s="56">
        <f>IF(F143="Tracking",G143,0)</f>
        <v>0</v>
      </c>
      <c r="J143" s="56">
        <f>IF(F143="Overdubs",G143,0)</f>
        <v>0</v>
      </c>
      <c r="K143" s="56">
        <f>IF(F143="Mixing",G143,0)</f>
        <v>0</v>
      </c>
      <c r="L143" s="56">
        <f>IF(F143="Mastering",G143,0)</f>
        <v>0</v>
      </c>
      <c r="M143" s="56">
        <f>IF(F143="Project",G143,0)</f>
        <v>0</v>
      </c>
    </row>
    <row r="144" spans="1:13" s="43" customFormat="1" ht="10.4" x14ac:dyDescent="0.2">
      <c r="A144" s="122" t="s">
        <v>96</v>
      </c>
      <c r="B144" s="1"/>
      <c r="C144" s="73"/>
      <c r="D144" s="2"/>
      <c r="E144" s="135"/>
      <c r="F144" s="1"/>
      <c r="G144" s="126">
        <f>C144*D144</f>
        <v>0</v>
      </c>
      <c r="H144" s="55">
        <f>IF(F144="Pre-Production",G144,0)</f>
        <v>0</v>
      </c>
      <c r="I144" s="56">
        <f>IF(F144="Tracking",G144,0)</f>
        <v>0</v>
      </c>
      <c r="J144" s="56">
        <f>IF(F144="Overdubs",G144,0)</f>
        <v>0</v>
      </c>
      <c r="K144" s="56">
        <f>IF(F144="Mixing",G144,0)</f>
        <v>0</v>
      </c>
      <c r="L144" s="56">
        <f>IF(F144="Mastering",G144,0)</f>
        <v>0</v>
      </c>
      <c r="M144" s="56">
        <f>IF(F144="Project",G144,0)</f>
        <v>0</v>
      </c>
    </row>
    <row r="145" spans="1:13" x14ac:dyDescent="0.25">
      <c r="A145" s="147"/>
      <c r="B145" s="149"/>
      <c r="C145" s="149"/>
      <c r="D145" s="149"/>
      <c r="E145" s="136"/>
      <c r="F145" s="150" t="s">
        <v>57</v>
      </c>
      <c r="G145" s="175">
        <f t="shared" ref="G145:M145" si="5">SUM(G140:G144)</f>
        <v>0</v>
      </c>
      <c r="H145" s="58">
        <f t="shared" si="5"/>
        <v>0</v>
      </c>
      <c r="I145" s="58">
        <f t="shared" si="5"/>
        <v>0</v>
      </c>
      <c r="J145" s="58">
        <f t="shared" si="5"/>
        <v>0</v>
      </c>
      <c r="K145" s="58">
        <f t="shared" si="5"/>
        <v>0</v>
      </c>
      <c r="L145" s="58">
        <f t="shared" si="5"/>
        <v>0</v>
      </c>
      <c r="M145" s="58">
        <f t="shared" si="5"/>
        <v>0</v>
      </c>
    </row>
    <row r="146" spans="1:13" x14ac:dyDescent="0.25">
      <c r="A146" s="155" t="s">
        <v>23</v>
      </c>
      <c r="B146" s="98"/>
      <c r="C146" s="98"/>
      <c r="D146" s="98"/>
      <c r="E146" s="98"/>
      <c r="F146" s="98"/>
      <c r="G146" s="129"/>
      <c r="H146" s="44"/>
    </row>
    <row r="147" spans="1:13" s="43" customFormat="1" ht="10.4" x14ac:dyDescent="0.2">
      <c r="A147" s="154"/>
      <c r="B147" s="120" t="s">
        <v>6</v>
      </c>
      <c r="C147" s="120" t="s">
        <v>31</v>
      </c>
      <c r="D147" s="120" t="s">
        <v>24</v>
      </c>
      <c r="E147" s="135"/>
      <c r="F147" s="120" t="s">
        <v>124</v>
      </c>
      <c r="G147" s="130" t="s">
        <v>12</v>
      </c>
      <c r="H147" s="51" t="s">
        <v>137</v>
      </c>
      <c r="I147" s="51" t="s">
        <v>135</v>
      </c>
      <c r="J147" s="51" t="s">
        <v>138</v>
      </c>
      <c r="K147" s="51" t="s">
        <v>134</v>
      </c>
      <c r="L147" s="51" t="s">
        <v>136</v>
      </c>
      <c r="M147" s="51" t="s">
        <v>139</v>
      </c>
    </row>
    <row r="148" spans="1:13" s="43" customFormat="1" ht="10.4" x14ac:dyDescent="0.2">
      <c r="A148" s="122" t="s">
        <v>96</v>
      </c>
      <c r="B148" s="1"/>
      <c r="C148" s="73"/>
      <c r="D148" s="2"/>
      <c r="E148" s="135"/>
      <c r="F148" s="1"/>
      <c r="G148" s="126">
        <f>C148*D148</f>
        <v>0</v>
      </c>
      <c r="H148" s="55">
        <f>IF(F148="Pre-Production",G148,0)</f>
        <v>0</v>
      </c>
      <c r="I148" s="56">
        <f>IF(F148="Tracking",G148,0)</f>
        <v>0</v>
      </c>
      <c r="J148" s="56">
        <f>IF(F148="Overdubs",G148,0)</f>
        <v>0</v>
      </c>
      <c r="K148" s="56">
        <f>IF(F148="Mixing",G148,0)</f>
        <v>0</v>
      </c>
      <c r="L148" s="56">
        <f>IF(F148="Mastering",G148,0)</f>
        <v>0</v>
      </c>
      <c r="M148" s="56">
        <f>IF(F148="Project",G148,0)</f>
        <v>0</v>
      </c>
    </row>
    <row r="149" spans="1:13" s="43" customFormat="1" ht="10.4" x14ac:dyDescent="0.2">
      <c r="A149" s="122" t="s">
        <v>96</v>
      </c>
      <c r="B149" s="1"/>
      <c r="C149" s="73"/>
      <c r="D149" s="2"/>
      <c r="E149" s="135"/>
      <c r="F149" s="1"/>
      <c r="G149" s="126">
        <f>C149*D149</f>
        <v>0</v>
      </c>
      <c r="H149" s="55">
        <f>IF(F149="Pre-Production",G149,0)</f>
        <v>0</v>
      </c>
      <c r="I149" s="56">
        <f>IF(F149="Tracking",G149,0)</f>
        <v>0</v>
      </c>
      <c r="J149" s="56">
        <f>IF(F149="Overdubs",G149,0)</f>
        <v>0</v>
      </c>
      <c r="K149" s="56">
        <f>IF(F149="Mixing",G149,0)</f>
        <v>0</v>
      </c>
      <c r="L149" s="56">
        <f>IF(F149="Mastering",G149,0)</f>
        <v>0</v>
      </c>
      <c r="M149" s="56">
        <f>IF(F149="Project",G149,0)</f>
        <v>0</v>
      </c>
    </row>
    <row r="150" spans="1:13" s="43" customFormat="1" ht="10.4" x14ac:dyDescent="0.2">
      <c r="A150" s="122" t="s">
        <v>96</v>
      </c>
      <c r="B150" s="1"/>
      <c r="C150" s="73"/>
      <c r="D150" s="2"/>
      <c r="E150" s="135"/>
      <c r="F150" s="1"/>
      <c r="G150" s="126">
        <f>C150*D150</f>
        <v>0</v>
      </c>
      <c r="H150" s="55">
        <f>IF(F150="Pre-Production",G150,0)</f>
        <v>0</v>
      </c>
      <c r="I150" s="56">
        <f>IF(F150="Tracking",G150,0)</f>
        <v>0</v>
      </c>
      <c r="J150" s="56">
        <f>IF(F150="Overdubs",G150,0)</f>
        <v>0</v>
      </c>
      <c r="K150" s="56">
        <f>IF(F150="Mixing",G150,0)</f>
        <v>0</v>
      </c>
      <c r="L150" s="56">
        <f>IF(F150="Mastering",G150,0)</f>
        <v>0</v>
      </c>
      <c r="M150" s="56">
        <f>IF(F150="Project",G150,0)</f>
        <v>0</v>
      </c>
    </row>
    <row r="151" spans="1:13" s="43" customFormat="1" ht="10.4" x14ac:dyDescent="0.2">
      <c r="A151" s="122" t="s">
        <v>96</v>
      </c>
      <c r="B151" s="1"/>
      <c r="C151" s="73"/>
      <c r="D151" s="2"/>
      <c r="E151" s="135"/>
      <c r="F151" s="1"/>
      <c r="G151" s="126">
        <f>C151*D151</f>
        <v>0</v>
      </c>
      <c r="H151" s="55">
        <f>IF(F151="Pre-Production",G151,0)</f>
        <v>0</v>
      </c>
      <c r="I151" s="56">
        <f>IF(F151="Tracking",G151,0)</f>
        <v>0</v>
      </c>
      <c r="J151" s="56">
        <f>IF(F151="Overdubs",G151,0)</f>
        <v>0</v>
      </c>
      <c r="K151" s="56">
        <f>IF(F151="Mixing",G151,0)</f>
        <v>0</v>
      </c>
      <c r="L151" s="56">
        <f>IF(F151="Mastering",G151,0)</f>
        <v>0</v>
      </c>
      <c r="M151" s="56">
        <f>IF(F151="Project",G151,0)</f>
        <v>0</v>
      </c>
    </row>
    <row r="152" spans="1:13" s="43" customFormat="1" ht="10.4" x14ac:dyDescent="0.2">
      <c r="A152" s="122" t="s">
        <v>96</v>
      </c>
      <c r="B152" s="1"/>
      <c r="C152" s="73"/>
      <c r="D152" s="2"/>
      <c r="E152" s="135"/>
      <c r="F152" s="1"/>
      <c r="G152" s="126">
        <f>C152*D152</f>
        <v>0</v>
      </c>
      <c r="H152" s="55">
        <f>IF(F152="Pre-Production",G152,0)</f>
        <v>0</v>
      </c>
      <c r="I152" s="56">
        <f>IF(F152="Tracking",G152,0)</f>
        <v>0</v>
      </c>
      <c r="J152" s="56">
        <f>IF(F152="Overdubs",G152,0)</f>
        <v>0</v>
      </c>
      <c r="K152" s="56">
        <f>IF(F152="Mixing",G152,0)</f>
        <v>0</v>
      </c>
      <c r="L152" s="56">
        <f>IF(F152="Mastering",G152,0)</f>
        <v>0</v>
      </c>
      <c r="M152" s="56">
        <f>IF(F152="Project",G152,0)</f>
        <v>0</v>
      </c>
    </row>
    <row r="153" spans="1:13" x14ac:dyDescent="0.25">
      <c r="A153" s="147"/>
      <c r="B153" s="149"/>
      <c r="C153" s="149"/>
      <c r="D153" s="149"/>
      <c r="E153" s="136"/>
      <c r="F153" s="137" t="s">
        <v>58</v>
      </c>
      <c r="G153" s="175">
        <f t="shared" ref="G153:M153" si="6">SUM(G148:G152)</f>
        <v>0</v>
      </c>
      <c r="H153" s="58">
        <f t="shared" si="6"/>
        <v>0</v>
      </c>
      <c r="I153" s="58">
        <f t="shared" si="6"/>
        <v>0</v>
      </c>
      <c r="J153" s="58">
        <f t="shared" si="6"/>
        <v>0</v>
      </c>
      <c r="K153" s="58">
        <f t="shared" si="6"/>
        <v>0</v>
      </c>
      <c r="L153" s="58">
        <f t="shared" si="6"/>
        <v>0</v>
      </c>
      <c r="M153" s="58">
        <f t="shared" si="6"/>
        <v>0</v>
      </c>
    </row>
    <row r="154" spans="1:13" x14ac:dyDescent="0.25">
      <c r="A154" s="155" t="s">
        <v>26</v>
      </c>
      <c r="B154" s="95"/>
      <c r="C154" s="95"/>
      <c r="D154" s="95"/>
      <c r="E154" s="98"/>
      <c r="F154" s="98"/>
      <c r="G154" s="129"/>
      <c r="H154" s="44"/>
    </row>
    <row r="155" spans="1:13" s="43" customFormat="1" ht="10.4" x14ac:dyDescent="0.2">
      <c r="A155" s="154"/>
      <c r="B155" s="120" t="s">
        <v>6</v>
      </c>
      <c r="C155" s="117"/>
      <c r="D155" s="120" t="s">
        <v>27</v>
      </c>
      <c r="E155" s="135"/>
      <c r="F155" s="120" t="s">
        <v>124</v>
      </c>
      <c r="G155" s="130" t="s">
        <v>12</v>
      </c>
      <c r="H155" s="51" t="s">
        <v>137</v>
      </c>
      <c r="I155" s="51" t="s">
        <v>135</v>
      </c>
      <c r="J155" s="51" t="s">
        <v>138</v>
      </c>
      <c r="K155" s="51" t="s">
        <v>134</v>
      </c>
      <c r="L155" s="51" t="s">
        <v>136</v>
      </c>
      <c r="M155" s="51" t="s">
        <v>139</v>
      </c>
    </row>
    <row r="156" spans="1:13" s="43" customFormat="1" ht="10.4" x14ac:dyDescent="0.2">
      <c r="A156" s="122" t="s">
        <v>96</v>
      </c>
      <c r="B156" s="1"/>
      <c r="C156" s="131"/>
      <c r="D156" s="1"/>
      <c r="E156" s="135"/>
      <c r="F156" s="1"/>
      <c r="G156" s="7"/>
      <c r="H156" s="55">
        <f>IF(F156="Pre-Production",G156,0)</f>
        <v>0</v>
      </c>
      <c r="I156" s="56">
        <f>IF(F156="Tracking",G156,0)</f>
        <v>0</v>
      </c>
      <c r="J156" s="56">
        <f>IF(F156="Overdubs",G156,0)</f>
        <v>0</v>
      </c>
      <c r="K156" s="56">
        <f>IF(F156="Mixing",G156,0)</f>
        <v>0</v>
      </c>
      <c r="L156" s="56">
        <f>IF(F156="Mastering",G156,0)</f>
        <v>0</v>
      </c>
      <c r="M156" s="56">
        <f>IF(F156="Project",G156,0)</f>
        <v>0</v>
      </c>
    </row>
    <row r="157" spans="1:13" s="43" customFormat="1" ht="10.4" x14ac:dyDescent="0.2">
      <c r="A157" s="122" t="s">
        <v>96</v>
      </c>
      <c r="B157" s="1"/>
      <c r="C157" s="131"/>
      <c r="D157" s="1"/>
      <c r="E157" s="135"/>
      <c r="F157" s="1"/>
      <c r="G157" s="7"/>
      <c r="H157" s="55">
        <f>IF(F157="Pre-Production",G157,0)</f>
        <v>0</v>
      </c>
      <c r="I157" s="56">
        <f>IF(F157="Tracking",G157,0)</f>
        <v>0</v>
      </c>
      <c r="J157" s="56">
        <f>IF(F157="Overdubs",G157,0)</f>
        <v>0</v>
      </c>
      <c r="K157" s="56">
        <f>IF(F157="Mixing",G157,0)</f>
        <v>0</v>
      </c>
      <c r="L157" s="56">
        <f>IF(F157="Mastering",G157,0)</f>
        <v>0</v>
      </c>
      <c r="M157" s="56">
        <f>IF(F157="Project",G157,0)</f>
        <v>0</v>
      </c>
    </row>
    <row r="158" spans="1:13" x14ac:dyDescent="0.25">
      <c r="A158" s="147"/>
      <c r="B158" s="149"/>
      <c r="C158" s="149"/>
      <c r="D158" s="149"/>
      <c r="E158" s="136"/>
      <c r="F158" s="137" t="s">
        <v>59</v>
      </c>
      <c r="G158" s="175">
        <f t="shared" ref="G158:M158" si="7">SUM(G156:G157)</f>
        <v>0</v>
      </c>
      <c r="H158" s="58">
        <f t="shared" si="7"/>
        <v>0</v>
      </c>
      <c r="I158" s="58">
        <f t="shared" si="7"/>
        <v>0</v>
      </c>
      <c r="J158" s="58">
        <f t="shared" si="7"/>
        <v>0</v>
      </c>
      <c r="K158" s="58">
        <f t="shared" si="7"/>
        <v>0</v>
      </c>
      <c r="L158" s="58">
        <f t="shared" si="7"/>
        <v>0</v>
      </c>
      <c r="M158" s="58">
        <f t="shared" si="7"/>
        <v>0</v>
      </c>
    </row>
    <row r="159" spans="1:13" ht="15" thickBot="1" x14ac:dyDescent="0.35">
      <c r="A159" s="102"/>
      <c r="B159" s="162"/>
      <c r="C159" s="162"/>
      <c r="D159" s="162"/>
      <c r="E159" s="162"/>
      <c r="F159" s="176" t="s">
        <v>72</v>
      </c>
      <c r="G159" s="177">
        <f t="shared" ref="G159:M159" si="8">G129+G137+G145+G153+G158</f>
        <v>0</v>
      </c>
      <c r="H159" s="58">
        <f t="shared" si="8"/>
        <v>0</v>
      </c>
      <c r="I159" s="58">
        <f t="shared" si="8"/>
        <v>0</v>
      </c>
      <c r="J159" s="58">
        <f t="shared" si="8"/>
        <v>0</v>
      </c>
      <c r="K159" s="58">
        <f t="shared" si="8"/>
        <v>0</v>
      </c>
      <c r="L159" s="58">
        <f t="shared" si="8"/>
        <v>0</v>
      </c>
      <c r="M159" s="58">
        <f t="shared" si="8"/>
        <v>0</v>
      </c>
    </row>
    <row r="160" spans="1:13" s="17" customFormat="1" x14ac:dyDescent="0.25">
      <c r="A160" s="165" t="s">
        <v>114</v>
      </c>
      <c r="B160" s="164"/>
      <c r="C160" s="164"/>
      <c r="D160" s="164"/>
      <c r="E160" s="164"/>
      <c r="F160" s="178"/>
      <c r="G160" s="179"/>
      <c r="H160" s="57"/>
      <c r="I160" s="39"/>
      <c r="J160" s="39"/>
      <c r="K160" s="39"/>
      <c r="L160" s="39"/>
      <c r="M160" s="39"/>
    </row>
    <row r="161" spans="1:13" s="43" customFormat="1" ht="10.4" x14ac:dyDescent="0.2">
      <c r="A161" s="122"/>
      <c r="B161" s="135"/>
      <c r="C161" s="135"/>
      <c r="D161" s="120" t="s">
        <v>27</v>
      </c>
      <c r="E161" s="135"/>
      <c r="F161" s="120" t="s">
        <v>124</v>
      </c>
      <c r="G161" s="130" t="s">
        <v>28</v>
      </c>
      <c r="H161" s="51" t="s">
        <v>137</v>
      </c>
      <c r="I161" s="51" t="s">
        <v>135</v>
      </c>
      <c r="J161" s="51" t="s">
        <v>138</v>
      </c>
      <c r="K161" s="51" t="s">
        <v>134</v>
      </c>
      <c r="L161" s="51" t="s">
        <v>136</v>
      </c>
      <c r="M161" s="51" t="s">
        <v>139</v>
      </c>
    </row>
    <row r="162" spans="1:13" s="43" customFormat="1" ht="11.25" customHeight="1" x14ac:dyDescent="0.2">
      <c r="A162" s="122" t="s">
        <v>115</v>
      </c>
      <c r="B162" s="135"/>
      <c r="C162" s="135"/>
      <c r="D162" s="1"/>
      <c r="E162" s="135"/>
      <c r="F162" s="1"/>
      <c r="G162" s="9"/>
      <c r="H162" s="55">
        <f>IF(F162="Pre-Production",G162,0)</f>
        <v>0</v>
      </c>
      <c r="I162" s="56">
        <f>IF(F162="Tracking",G162,0)</f>
        <v>0</v>
      </c>
      <c r="J162" s="56">
        <f>IF(F162="Overdubs",G162,0)</f>
        <v>0</v>
      </c>
      <c r="K162" s="56">
        <f>IF(F162="Mixing",G162,0)</f>
        <v>0</v>
      </c>
      <c r="L162" s="56">
        <f>IF(F162="Mastering",G162,0)</f>
        <v>0</v>
      </c>
      <c r="M162" s="56">
        <f>IF(F162="Project",G162,0)</f>
        <v>0</v>
      </c>
    </row>
    <row r="163" spans="1:13" s="43" customFormat="1" ht="10.4" x14ac:dyDescent="0.2">
      <c r="A163" s="122" t="s">
        <v>116</v>
      </c>
      <c r="B163" s="135"/>
      <c r="C163" s="135"/>
      <c r="D163" s="1"/>
      <c r="E163" s="135"/>
      <c r="F163" s="1"/>
      <c r="G163" s="9"/>
      <c r="H163" s="55">
        <f>IF(F163="Pre-Production",G163,0)</f>
        <v>0</v>
      </c>
      <c r="I163" s="56">
        <f>IF(F163="Tracking",G163,0)</f>
        <v>0</v>
      </c>
      <c r="J163" s="56">
        <f>IF(F163="Overdubs",G163,0)</f>
        <v>0</v>
      </c>
      <c r="K163" s="56">
        <f>IF(F163="Mixing",G163,0)</f>
        <v>0</v>
      </c>
      <c r="L163" s="56">
        <f>IF(F163="Mastering",G163,0)</f>
        <v>0</v>
      </c>
      <c r="M163" s="56">
        <f>IF(F163="Project",G163,0)</f>
        <v>0</v>
      </c>
    </row>
    <row r="164" spans="1:13" s="43" customFormat="1" ht="10.4" x14ac:dyDescent="0.2">
      <c r="A164" s="122" t="s">
        <v>117</v>
      </c>
      <c r="B164" s="135"/>
      <c r="C164" s="135"/>
      <c r="D164" s="1"/>
      <c r="E164" s="135"/>
      <c r="F164" s="1"/>
      <c r="G164" s="9"/>
      <c r="H164" s="55">
        <f>IF(F164="Pre-Production",G164,0)</f>
        <v>0</v>
      </c>
      <c r="I164" s="56">
        <f>IF(F164="Tracking",G164,0)</f>
        <v>0</v>
      </c>
      <c r="J164" s="56">
        <f>IF(F164="Overdubs",G164,0)</f>
        <v>0</v>
      </c>
      <c r="K164" s="56">
        <f>IF(F164="Mixing",G164,0)</f>
        <v>0</v>
      </c>
      <c r="L164" s="56">
        <f>IF(F164="Mastering",G164,0)</f>
        <v>0</v>
      </c>
      <c r="M164" s="56">
        <f>IF(F164="Project",G164,0)</f>
        <v>0</v>
      </c>
    </row>
    <row r="165" spans="1:13" s="43" customFormat="1" ht="10.4" x14ac:dyDescent="0.2">
      <c r="A165" s="122" t="s">
        <v>118</v>
      </c>
      <c r="B165" s="135"/>
      <c r="C165" s="135"/>
      <c r="D165" s="1"/>
      <c r="E165" s="135"/>
      <c r="F165" s="1"/>
      <c r="G165" s="9"/>
      <c r="H165" s="55">
        <f>IF(F165="Pre-Production",G165,0)</f>
        <v>0</v>
      </c>
      <c r="I165" s="56">
        <f>IF(F165="Tracking",G165,0)</f>
        <v>0</v>
      </c>
      <c r="J165" s="56">
        <f>IF(F165="Overdubs",G165,0)</f>
        <v>0</v>
      </c>
      <c r="K165" s="56">
        <f>IF(F165="Mixing",G165,0)</f>
        <v>0</v>
      </c>
      <c r="L165" s="56">
        <f>IF(F165="Mastering",G165,0)</f>
        <v>0</v>
      </c>
      <c r="M165" s="56">
        <f>IF(F165="Project",G165,0)</f>
        <v>0</v>
      </c>
    </row>
    <row r="166" spans="1:13" s="43" customFormat="1" ht="10.4" x14ac:dyDescent="0.2">
      <c r="A166" s="122" t="s">
        <v>119</v>
      </c>
      <c r="B166" s="135"/>
      <c r="C166" s="135"/>
      <c r="D166" s="1"/>
      <c r="E166" s="135"/>
      <c r="F166" s="1"/>
      <c r="G166" s="9"/>
      <c r="H166" s="55">
        <f>IF(F166="Pre-Production",G166,0)</f>
        <v>0</v>
      </c>
      <c r="I166" s="56">
        <f>IF(F166="Tracking",G166,0)</f>
        <v>0</v>
      </c>
      <c r="J166" s="56">
        <f>IF(F166="Overdubs",G166,0)</f>
        <v>0</v>
      </c>
      <c r="K166" s="56">
        <f>IF(F166="Mixing",G166,0)</f>
        <v>0</v>
      </c>
      <c r="L166" s="56">
        <f>IF(F166="Mastering",G166,0)</f>
        <v>0</v>
      </c>
      <c r="M166" s="56">
        <f>IF(F166="Project",G166,0)</f>
        <v>0</v>
      </c>
    </row>
    <row r="167" spans="1:13" ht="15" thickBot="1" x14ac:dyDescent="0.35">
      <c r="A167" s="102"/>
      <c r="B167" s="162"/>
      <c r="C167" s="162"/>
      <c r="D167" s="162"/>
      <c r="E167" s="162"/>
      <c r="F167" s="176" t="s">
        <v>120</v>
      </c>
      <c r="G167" s="180">
        <f>SUM(G162:G166)</f>
        <v>0</v>
      </c>
      <c r="H167" s="54">
        <f t="shared" ref="H167:M167" si="9">SUM(H162:H166)</f>
        <v>0</v>
      </c>
      <c r="I167" s="54">
        <f t="shared" si="9"/>
        <v>0</v>
      </c>
      <c r="J167" s="54">
        <f t="shared" si="9"/>
        <v>0</v>
      </c>
      <c r="K167" s="54">
        <f t="shared" si="9"/>
        <v>0</v>
      </c>
      <c r="L167" s="54">
        <f t="shared" si="9"/>
        <v>0</v>
      </c>
      <c r="M167" s="54">
        <f t="shared" si="9"/>
        <v>0</v>
      </c>
    </row>
    <row r="168" spans="1:13" x14ac:dyDescent="0.25">
      <c r="A168" s="118" t="s">
        <v>29</v>
      </c>
      <c r="B168" s="88"/>
      <c r="C168" s="88"/>
      <c r="D168" s="88"/>
      <c r="E168" s="88"/>
      <c r="F168" s="88"/>
      <c r="G168" s="89"/>
      <c r="H168" s="44"/>
    </row>
    <row r="169" spans="1:13" x14ac:dyDescent="0.25">
      <c r="A169" s="155" t="s">
        <v>30</v>
      </c>
      <c r="B169" s="181" t="s">
        <v>36</v>
      </c>
      <c r="C169" s="10"/>
      <c r="D169" s="181" t="s">
        <v>37</v>
      </c>
      <c r="E169" s="10"/>
      <c r="F169" s="182"/>
      <c r="G169" s="129"/>
      <c r="H169" s="44"/>
    </row>
    <row r="170" spans="1:13" s="43" customFormat="1" ht="10.4" x14ac:dyDescent="0.2">
      <c r="A170" s="154"/>
      <c r="B170" s="120" t="s">
        <v>6</v>
      </c>
      <c r="C170" s="113" t="s">
        <v>82</v>
      </c>
      <c r="D170" s="120" t="s">
        <v>24</v>
      </c>
      <c r="E170" s="120" t="s">
        <v>161</v>
      </c>
      <c r="F170" s="135"/>
      <c r="G170" s="130" t="s">
        <v>32</v>
      </c>
      <c r="H170" s="48"/>
      <c r="I170" s="42"/>
      <c r="J170" s="42"/>
      <c r="K170" s="42"/>
      <c r="L170" s="42"/>
      <c r="M170" s="42"/>
    </row>
    <row r="171" spans="1:13" s="43" customFormat="1" ht="10.4" x14ac:dyDescent="0.2">
      <c r="A171" s="122" t="s">
        <v>43</v>
      </c>
      <c r="B171" s="1"/>
      <c r="C171" s="71"/>
      <c r="D171" s="11"/>
      <c r="E171" s="1"/>
      <c r="F171" s="183"/>
      <c r="G171" s="126">
        <f>C171*D171</f>
        <v>0</v>
      </c>
      <c r="H171" s="55"/>
      <c r="I171" s="42"/>
      <c r="J171" s="42"/>
      <c r="K171" s="42"/>
      <c r="L171" s="42"/>
      <c r="M171" s="42"/>
    </row>
    <row r="172" spans="1:13" s="43" customFormat="1" ht="10.4" x14ac:dyDescent="0.2">
      <c r="A172" s="122" t="s">
        <v>43</v>
      </c>
      <c r="B172" s="1"/>
      <c r="C172" s="71"/>
      <c r="D172" s="11"/>
      <c r="E172" s="1"/>
      <c r="F172" s="183"/>
      <c r="G172" s="126">
        <f>C172*D172</f>
        <v>0</v>
      </c>
      <c r="H172" s="55"/>
      <c r="I172" s="42"/>
      <c r="J172" s="42"/>
      <c r="K172" s="42"/>
      <c r="L172" s="42"/>
      <c r="M172" s="42"/>
    </row>
    <row r="173" spans="1:13" x14ac:dyDescent="0.25">
      <c r="A173" s="147"/>
      <c r="B173" s="149"/>
      <c r="C173" s="136"/>
      <c r="D173" s="136"/>
      <c r="E173" s="136"/>
      <c r="F173" s="137" t="s">
        <v>60</v>
      </c>
      <c r="G173" s="175">
        <f>SUM(G171:G172)</f>
        <v>0</v>
      </c>
      <c r="H173" s="58"/>
    </row>
    <row r="174" spans="1:13" x14ac:dyDescent="0.25">
      <c r="A174" s="155" t="s">
        <v>33</v>
      </c>
      <c r="B174" s="181" t="s">
        <v>36</v>
      </c>
      <c r="C174" s="10"/>
      <c r="D174" s="181" t="s">
        <v>37</v>
      </c>
      <c r="E174" s="10"/>
      <c r="F174" s="184"/>
      <c r="G174" s="129"/>
      <c r="H174" s="44"/>
    </row>
    <row r="175" spans="1:13" s="43" customFormat="1" ht="10.4" x14ac:dyDescent="0.2">
      <c r="A175" s="154"/>
      <c r="B175" s="120" t="s">
        <v>6</v>
      </c>
      <c r="C175" s="113" t="s">
        <v>82</v>
      </c>
      <c r="D175" s="120" t="s">
        <v>24</v>
      </c>
      <c r="E175" s="120" t="s">
        <v>161</v>
      </c>
      <c r="F175" s="135"/>
      <c r="G175" s="130" t="s">
        <v>32</v>
      </c>
      <c r="H175" s="48"/>
      <c r="I175" s="42"/>
      <c r="J175" s="42"/>
      <c r="K175" s="42"/>
      <c r="L175" s="42"/>
      <c r="M175" s="42"/>
    </row>
    <row r="176" spans="1:13" s="43" customFormat="1" ht="10.4" x14ac:dyDescent="0.2">
      <c r="A176" s="122" t="s">
        <v>43</v>
      </c>
      <c r="B176" s="1"/>
      <c r="C176" s="71"/>
      <c r="D176" s="11"/>
      <c r="E176" s="1"/>
      <c r="F176" s="183"/>
      <c r="G176" s="126">
        <f>C176*D176</f>
        <v>0</v>
      </c>
      <c r="H176" s="55"/>
      <c r="I176" s="42"/>
      <c r="J176" s="42"/>
      <c r="K176" s="42"/>
      <c r="L176" s="42"/>
      <c r="M176" s="42"/>
    </row>
    <row r="177" spans="1:13" s="43" customFormat="1" ht="10.4" x14ac:dyDescent="0.2">
      <c r="A177" s="122" t="s">
        <v>43</v>
      </c>
      <c r="B177" s="1"/>
      <c r="C177" s="71"/>
      <c r="D177" s="11"/>
      <c r="E177" s="1"/>
      <c r="F177" s="183"/>
      <c r="G177" s="126">
        <f>C177*D177</f>
        <v>0</v>
      </c>
      <c r="H177" s="55"/>
      <c r="I177" s="42"/>
      <c r="J177" s="42"/>
      <c r="K177" s="42"/>
      <c r="L177" s="42"/>
      <c r="M177" s="42"/>
    </row>
    <row r="178" spans="1:13" x14ac:dyDescent="0.25">
      <c r="A178" s="147"/>
      <c r="B178" s="149"/>
      <c r="C178" s="136"/>
      <c r="D178" s="136"/>
      <c r="E178" s="136"/>
      <c r="F178" s="137" t="s">
        <v>61</v>
      </c>
      <c r="G178" s="175">
        <f>SUM(G176:G177)</f>
        <v>0</v>
      </c>
      <c r="H178" s="58"/>
    </row>
    <row r="179" spans="1:13" x14ac:dyDescent="0.25">
      <c r="A179" s="155" t="s">
        <v>34</v>
      </c>
      <c r="B179" s="181" t="s">
        <v>36</v>
      </c>
      <c r="C179" s="10"/>
      <c r="D179" s="181" t="s">
        <v>37</v>
      </c>
      <c r="E179" s="10"/>
      <c r="F179" s="184"/>
      <c r="G179" s="129"/>
      <c r="H179" s="44"/>
    </row>
    <row r="180" spans="1:13" s="43" customFormat="1" ht="10.4" x14ac:dyDescent="0.2">
      <c r="A180" s="154"/>
      <c r="B180" s="120" t="s">
        <v>6</v>
      </c>
      <c r="C180" s="113" t="s">
        <v>82</v>
      </c>
      <c r="D180" s="120" t="s">
        <v>24</v>
      </c>
      <c r="E180" s="120" t="s">
        <v>161</v>
      </c>
      <c r="F180" s="135"/>
      <c r="G180" s="130" t="s">
        <v>32</v>
      </c>
      <c r="H180" s="48"/>
      <c r="I180" s="42"/>
      <c r="J180" s="42"/>
      <c r="K180" s="42"/>
      <c r="L180" s="42"/>
      <c r="M180" s="42"/>
    </row>
    <row r="181" spans="1:13" s="43" customFormat="1" ht="10.4" x14ac:dyDescent="0.2">
      <c r="A181" s="122" t="s">
        <v>43</v>
      </c>
      <c r="B181" s="1"/>
      <c r="C181" s="71"/>
      <c r="D181" s="11"/>
      <c r="E181" s="1"/>
      <c r="F181" s="183"/>
      <c r="G181" s="126">
        <f>C181*D181</f>
        <v>0</v>
      </c>
      <c r="H181" s="55"/>
      <c r="I181" s="42"/>
      <c r="J181" s="42"/>
      <c r="K181" s="42"/>
      <c r="L181" s="42"/>
      <c r="M181" s="42"/>
    </row>
    <row r="182" spans="1:13" s="43" customFormat="1" ht="10.4" x14ac:dyDescent="0.2">
      <c r="A182" s="122" t="s">
        <v>43</v>
      </c>
      <c r="B182" s="1"/>
      <c r="C182" s="71"/>
      <c r="D182" s="11"/>
      <c r="E182" s="1"/>
      <c r="F182" s="183"/>
      <c r="G182" s="126">
        <f>C182*D182</f>
        <v>0</v>
      </c>
      <c r="H182" s="55"/>
      <c r="I182" s="42"/>
      <c r="J182" s="42"/>
      <c r="K182" s="42"/>
      <c r="L182" s="42"/>
      <c r="M182" s="42"/>
    </row>
    <row r="183" spans="1:13" x14ac:dyDescent="0.25">
      <c r="A183" s="147"/>
      <c r="B183" s="136"/>
      <c r="C183" s="136"/>
      <c r="D183" s="136"/>
      <c r="E183" s="136"/>
      <c r="F183" s="137" t="s">
        <v>62</v>
      </c>
      <c r="G183" s="175">
        <f>SUM(G181:G182)</f>
        <v>0</v>
      </c>
      <c r="H183" s="58"/>
    </row>
    <row r="184" spans="1:13" s="61" customFormat="1" x14ac:dyDescent="0.25">
      <c r="A184" s="166" t="s">
        <v>158</v>
      </c>
      <c r="B184" s="191" t="s">
        <v>36</v>
      </c>
      <c r="C184" s="12"/>
      <c r="D184" s="191" t="s">
        <v>37</v>
      </c>
      <c r="E184" s="12"/>
      <c r="F184" s="185"/>
      <c r="G184" s="186"/>
      <c r="H184" s="59"/>
      <c r="I184" s="60"/>
      <c r="J184" s="60"/>
      <c r="K184" s="60"/>
      <c r="L184" s="60"/>
      <c r="M184" s="60"/>
    </row>
    <row r="185" spans="1:13" s="43" customFormat="1" ht="10.4" x14ac:dyDescent="0.2">
      <c r="A185" s="154"/>
      <c r="B185" s="120" t="s">
        <v>6</v>
      </c>
      <c r="C185" s="113" t="s">
        <v>82</v>
      </c>
      <c r="D185" s="120" t="s">
        <v>24</v>
      </c>
      <c r="E185" s="120" t="s">
        <v>161</v>
      </c>
      <c r="F185" s="135"/>
      <c r="G185" s="130" t="s">
        <v>32</v>
      </c>
      <c r="H185" s="48"/>
      <c r="I185" s="42"/>
      <c r="J185" s="42"/>
      <c r="K185" s="42"/>
      <c r="L185" s="42"/>
      <c r="M185" s="42"/>
    </row>
    <row r="186" spans="1:13" s="43" customFormat="1" ht="10.4" x14ac:dyDescent="0.2">
      <c r="A186" s="122" t="s">
        <v>43</v>
      </c>
      <c r="B186" s="1"/>
      <c r="C186" s="71"/>
      <c r="D186" s="11"/>
      <c r="E186" s="1"/>
      <c r="F186" s="183"/>
      <c r="G186" s="126">
        <f>C186*D186</f>
        <v>0</v>
      </c>
      <c r="H186" s="55"/>
      <c r="I186" s="42"/>
      <c r="J186" s="42"/>
      <c r="K186" s="42"/>
      <c r="L186" s="42"/>
      <c r="M186" s="42"/>
    </row>
    <row r="187" spans="1:13" s="43" customFormat="1" ht="10.4" x14ac:dyDescent="0.2">
      <c r="A187" s="122" t="s">
        <v>43</v>
      </c>
      <c r="B187" s="1"/>
      <c r="C187" s="71"/>
      <c r="D187" s="11"/>
      <c r="E187" s="1"/>
      <c r="F187" s="183"/>
      <c r="G187" s="126">
        <f>C187*D187</f>
        <v>0</v>
      </c>
      <c r="H187" s="55"/>
      <c r="I187" s="42"/>
      <c r="J187" s="42"/>
      <c r="K187" s="42"/>
      <c r="L187" s="42"/>
      <c r="M187" s="42"/>
    </row>
    <row r="188" spans="1:13" x14ac:dyDescent="0.25">
      <c r="A188" s="147"/>
      <c r="B188" s="136"/>
      <c r="C188" s="136"/>
      <c r="D188" s="136"/>
      <c r="E188" s="136"/>
      <c r="F188" s="137" t="s">
        <v>159</v>
      </c>
      <c r="G188" s="175">
        <f>SUM(G186:G187)</f>
        <v>0</v>
      </c>
      <c r="H188" s="58"/>
    </row>
    <row r="189" spans="1:13" x14ac:dyDescent="0.25">
      <c r="A189" s="155" t="s">
        <v>35</v>
      </c>
      <c r="B189" s="181" t="s">
        <v>36</v>
      </c>
      <c r="C189" s="10"/>
      <c r="D189" s="181" t="s">
        <v>37</v>
      </c>
      <c r="E189" s="10"/>
      <c r="F189" s="184"/>
      <c r="G189" s="129"/>
      <c r="H189" s="44"/>
    </row>
    <row r="190" spans="1:13" s="43" customFormat="1" ht="10.4" x14ac:dyDescent="0.2">
      <c r="A190" s="154"/>
      <c r="B190" s="120" t="s">
        <v>6</v>
      </c>
      <c r="C190" s="113" t="s">
        <v>82</v>
      </c>
      <c r="D190" s="120" t="s">
        <v>24</v>
      </c>
      <c r="E190" s="120" t="s">
        <v>161</v>
      </c>
      <c r="F190" s="135"/>
      <c r="G190" s="130" t="s">
        <v>32</v>
      </c>
      <c r="H190" s="48"/>
      <c r="I190" s="42"/>
      <c r="J190" s="42"/>
      <c r="K190" s="42"/>
      <c r="L190" s="42"/>
      <c r="M190" s="42"/>
    </row>
    <row r="191" spans="1:13" s="43" customFormat="1" ht="10.4" x14ac:dyDescent="0.2">
      <c r="A191" s="122" t="s">
        <v>43</v>
      </c>
      <c r="B191" s="1"/>
      <c r="C191" s="71"/>
      <c r="D191" s="11"/>
      <c r="E191" s="1"/>
      <c r="F191" s="183"/>
      <c r="G191" s="126">
        <f>C191*D191</f>
        <v>0</v>
      </c>
      <c r="H191" s="55"/>
      <c r="I191" s="42"/>
      <c r="J191" s="42"/>
      <c r="K191" s="42"/>
      <c r="L191" s="42"/>
      <c r="M191" s="42"/>
    </row>
    <row r="192" spans="1:13" s="43" customFormat="1" ht="10.4" x14ac:dyDescent="0.2">
      <c r="A192" s="122" t="s">
        <v>43</v>
      </c>
      <c r="B192" s="1"/>
      <c r="C192" s="71"/>
      <c r="D192" s="11"/>
      <c r="E192" s="1"/>
      <c r="F192" s="183"/>
      <c r="G192" s="126">
        <f>C192*D192</f>
        <v>0</v>
      </c>
      <c r="H192" s="55"/>
      <c r="I192" s="42"/>
      <c r="J192" s="42"/>
      <c r="K192" s="42"/>
      <c r="L192" s="42"/>
      <c r="M192" s="42"/>
    </row>
    <row r="193" spans="1:13" x14ac:dyDescent="0.25">
      <c r="A193" s="147"/>
      <c r="B193" s="136"/>
      <c r="C193" s="136"/>
      <c r="D193" s="136"/>
      <c r="E193" s="136"/>
      <c r="F193" s="137" t="s">
        <v>63</v>
      </c>
      <c r="G193" s="175">
        <f>SUM(G191:G192)</f>
        <v>0</v>
      </c>
      <c r="H193" s="58"/>
    </row>
    <row r="194" spans="1:13" s="61" customFormat="1" ht="24.2" x14ac:dyDescent="0.25">
      <c r="A194" s="167" t="s">
        <v>154</v>
      </c>
      <c r="B194" s="191" t="s">
        <v>36</v>
      </c>
      <c r="C194" s="12"/>
      <c r="D194" s="191" t="s">
        <v>37</v>
      </c>
      <c r="E194" s="12"/>
      <c r="F194" s="185"/>
      <c r="G194" s="186"/>
      <c r="H194" s="59"/>
      <c r="I194" s="60"/>
      <c r="J194" s="60"/>
      <c r="K194" s="60"/>
      <c r="L194" s="60"/>
      <c r="M194" s="60"/>
    </row>
    <row r="195" spans="1:13" s="43" customFormat="1" ht="10.4" x14ac:dyDescent="0.2">
      <c r="A195" s="154"/>
      <c r="B195" s="120" t="s">
        <v>6</v>
      </c>
      <c r="C195" s="113" t="s">
        <v>82</v>
      </c>
      <c r="D195" s="120" t="s">
        <v>24</v>
      </c>
      <c r="E195" s="120" t="s">
        <v>161</v>
      </c>
      <c r="F195" s="135"/>
      <c r="G195" s="130" t="s">
        <v>32</v>
      </c>
      <c r="H195" s="48"/>
      <c r="I195" s="42"/>
      <c r="J195" s="42"/>
      <c r="K195" s="42"/>
      <c r="L195" s="42"/>
      <c r="M195" s="42"/>
    </row>
    <row r="196" spans="1:13" s="43" customFormat="1" ht="10.4" x14ac:dyDescent="0.2">
      <c r="A196" s="122" t="s">
        <v>43</v>
      </c>
      <c r="B196" s="1" t="s">
        <v>181</v>
      </c>
      <c r="C196" s="71"/>
      <c r="D196" s="11">
        <v>312.5</v>
      </c>
      <c r="E196" s="1" t="s">
        <v>182</v>
      </c>
      <c r="F196" s="183"/>
      <c r="G196" s="126">
        <f>C196*D196</f>
        <v>0</v>
      </c>
      <c r="H196" s="55"/>
      <c r="I196" s="42"/>
      <c r="J196" s="42"/>
      <c r="K196" s="42"/>
      <c r="L196" s="42"/>
      <c r="M196" s="42"/>
    </row>
    <row r="197" spans="1:13" s="43" customFormat="1" ht="10.4" x14ac:dyDescent="0.2">
      <c r="A197" s="122" t="s">
        <v>43</v>
      </c>
      <c r="B197" s="1"/>
      <c r="C197" s="71"/>
      <c r="D197" s="11"/>
      <c r="E197" s="1"/>
      <c r="F197" s="183"/>
      <c r="G197" s="126">
        <f>C197*D197</f>
        <v>0</v>
      </c>
      <c r="H197" s="55"/>
      <c r="I197" s="42"/>
      <c r="J197" s="42"/>
      <c r="K197" s="42"/>
      <c r="L197" s="42"/>
      <c r="M197" s="42"/>
    </row>
    <row r="198" spans="1:13" x14ac:dyDescent="0.25">
      <c r="A198" s="147"/>
      <c r="B198" s="136"/>
      <c r="C198" s="136"/>
      <c r="D198" s="136"/>
      <c r="E198" s="136"/>
      <c r="F198" s="137" t="s">
        <v>155</v>
      </c>
      <c r="G198" s="175">
        <f>SUM(G196:G197)</f>
        <v>0</v>
      </c>
      <c r="H198" s="58"/>
    </row>
    <row r="199" spans="1:13" ht="15" thickBot="1" x14ac:dyDescent="0.35">
      <c r="A199" s="102"/>
      <c r="B199" s="162"/>
      <c r="C199" s="162"/>
      <c r="D199" s="162"/>
      <c r="E199" s="162"/>
      <c r="F199" s="176" t="s">
        <v>71</v>
      </c>
      <c r="G199" s="177">
        <f>G173+G178+G183+G188+G193+G198</f>
        <v>0</v>
      </c>
      <c r="H199" s="58"/>
    </row>
    <row r="200" spans="1:13" x14ac:dyDescent="0.25">
      <c r="A200" s="118" t="s">
        <v>38</v>
      </c>
      <c r="B200" s="88"/>
      <c r="C200" s="88"/>
      <c r="D200" s="88"/>
      <c r="E200" s="88"/>
      <c r="F200" s="88"/>
      <c r="G200" s="89"/>
      <c r="H200" s="44"/>
    </row>
    <row r="201" spans="1:13" x14ac:dyDescent="0.25">
      <c r="A201" s="155" t="s">
        <v>30</v>
      </c>
      <c r="B201" s="98"/>
      <c r="C201" s="98"/>
      <c r="D201" s="98"/>
      <c r="E201" s="98"/>
      <c r="F201" s="98"/>
      <c r="G201" s="129"/>
      <c r="H201" s="44"/>
    </row>
    <row r="202" spans="1:13" s="43" customFormat="1" ht="10.4" x14ac:dyDescent="0.2">
      <c r="A202" s="154"/>
      <c r="B202" s="120" t="s">
        <v>6</v>
      </c>
      <c r="C202" s="113" t="s">
        <v>82</v>
      </c>
      <c r="D202" s="120" t="s">
        <v>24</v>
      </c>
      <c r="E202" s="120" t="s">
        <v>161</v>
      </c>
      <c r="F202" s="135"/>
      <c r="G202" s="130" t="s">
        <v>39</v>
      </c>
      <c r="H202" s="48"/>
      <c r="I202" s="42"/>
      <c r="J202" s="42"/>
      <c r="K202" s="42"/>
      <c r="L202" s="42"/>
      <c r="M202" s="42"/>
    </row>
    <row r="203" spans="1:13" s="43" customFormat="1" ht="10.4" x14ac:dyDescent="0.2">
      <c r="A203" s="122" t="s">
        <v>40</v>
      </c>
      <c r="B203" s="1"/>
      <c r="C203" s="71"/>
      <c r="D203" s="11"/>
      <c r="E203" s="1"/>
      <c r="F203" s="183"/>
      <c r="G203" s="126">
        <f>C203*D203</f>
        <v>0</v>
      </c>
      <c r="H203" s="55"/>
      <c r="I203" s="42"/>
      <c r="J203" s="42"/>
      <c r="K203" s="42"/>
      <c r="L203" s="42"/>
      <c r="M203" s="42"/>
    </row>
    <row r="204" spans="1:13" s="43" customFormat="1" ht="10.4" x14ac:dyDescent="0.2">
      <c r="A204" s="122" t="s">
        <v>41</v>
      </c>
      <c r="B204" s="1"/>
      <c r="C204" s="71"/>
      <c r="D204" s="11"/>
      <c r="E204" s="1"/>
      <c r="F204" s="183"/>
      <c r="G204" s="126">
        <f>C204*D204</f>
        <v>0</v>
      </c>
      <c r="H204" s="55"/>
      <c r="I204" s="42"/>
      <c r="J204" s="42"/>
      <c r="K204" s="42"/>
      <c r="L204" s="42"/>
      <c r="M204" s="42"/>
    </row>
    <row r="205" spans="1:13" x14ac:dyDescent="0.25">
      <c r="A205" s="147"/>
      <c r="B205" s="149"/>
      <c r="C205" s="136"/>
      <c r="D205" s="136"/>
      <c r="E205" s="136"/>
      <c r="F205" s="137" t="s">
        <v>64</v>
      </c>
      <c r="G205" s="175">
        <f>SUM(G203:G204)</f>
        <v>0</v>
      </c>
      <c r="H205" s="58"/>
    </row>
    <row r="206" spans="1:13" x14ac:dyDescent="0.25">
      <c r="A206" s="155" t="s">
        <v>33</v>
      </c>
      <c r="B206" s="95"/>
      <c r="C206" s="98"/>
      <c r="D206" s="98"/>
      <c r="E206" s="98"/>
      <c r="F206" s="98"/>
      <c r="G206" s="129"/>
      <c r="H206" s="44"/>
    </row>
    <row r="207" spans="1:13" s="43" customFormat="1" ht="10.4" x14ac:dyDescent="0.2">
      <c r="A207" s="154"/>
      <c r="B207" s="120" t="s">
        <v>6</v>
      </c>
      <c r="C207" s="113" t="s">
        <v>82</v>
      </c>
      <c r="D207" s="120" t="s">
        <v>24</v>
      </c>
      <c r="E207" s="120" t="s">
        <v>161</v>
      </c>
      <c r="F207" s="135"/>
      <c r="G207" s="130" t="s">
        <v>39</v>
      </c>
      <c r="H207" s="48"/>
      <c r="I207" s="42"/>
      <c r="J207" s="42"/>
      <c r="K207" s="42"/>
      <c r="L207" s="42"/>
      <c r="M207" s="42"/>
    </row>
    <row r="208" spans="1:13" s="43" customFormat="1" ht="10.4" x14ac:dyDescent="0.2">
      <c r="A208" s="122" t="s">
        <v>40</v>
      </c>
      <c r="B208" s="1"/>
      <c r="C208" s="71"/>
      <c r="D208" s="11"/>
      <c r="E208" s="1"/>
      <c r="F208" s="183"/>
      <c r="G208" s="126">
        <f>C208*D208</f>
        <v>0</v>
      </c>
      <c r="H208" s="55"/>
      <c r="I208" s="42"/>
      <c r="J208" s="42"/>
      <c r="K208" s="42"/>
      <c r="L208" s="42"/>
      <c r="M208" s="42"/>
    </row>
    <row r="209" spans="1:13" s="43" customFormat="1" ht="10.4" x14ac:dyDescent="0.2">
      <c r="A209" s="122" t="s">
        <v>41</v>
      </c>
      <c r="B209" s="1"/>
      <c r="C209" s="71"/>
      <c r="D209" s="11"/>
      <c r="E209" s="1"/>
      <c r="F209" s="183"/>
      <c r="G209" s="126">
        <f>C209*D209</f>
        <v>0</v>
      </c>
      <c r="H209" s="55"/>
      <c r="I209" s="42"/>
      <c r="J209" s="42"/>
      <c r="K209" s="42"/>
      <c r="L209" s="42"/>
      <c r="M209" s="42"/>
    </row>
    <row r="210" spans="1:13" x14ac:dyDescent="0.25">
      <c r="A210" s="147"/>
      <c r="B210" s="149"/>
      <c r="C210" s="136"/>
      <c r="D210" s="136"/>
      <c r="E210" s="136"/>
      <c r="F210" s="137" t="s">
        <v>65</v>
      </c>
      <c r="G210" s="175">
        <f>SUM(G208:G209)</f>
        <v>0</v>
      </c>
      <c r="H210" s="58"/>
    </row>
    <row r="211" spans="1:13" x14ac:dyDescent="0.25">
      <c r="A211" s="155" t="s">
        <v>34</v>
      </c>
      <c r="B211" s="98"/>
      <c r="C211" s="98"/>
      <c r="D211" s="98"/>
      <c r="E211" s="98"/>
      <c r="F211" s="98"/>
      <c r="G211" s="129"/>
      <c r="H211" s="44"/>
    </row>
    <row r="212" spans="1:13" s="43" customFormat="1" ht="10.4" x14ac:dyDescent="0.2">
      <c r="A212" s="154"/>
      <c r="B212" s="120" t="s">
        <v>6</v>
      </c>
      <c r="C212" s="113" t="s">
        <v>82</v>
      </c>
      <c r="D212" s="120" t="s">
        <v>24</v>
      </c>
      <c r="E212" s="120" t="s">
        <v>161</v>
      </c>
      <c r="F212" s="135"/>
      <c r="G212" s="130" t="s">
        <v>39</v>
      </c>
      <c r="H212" s="48"/>
      <c r="I212" s="42"/>
      <c r="J212" s="42"/>
      <c r="K212" s="42"/>
      <c r="L212" s="42"/>
      <c r="M212" s="42"/>
    </row>
    <row r="213" spans="1:13" s="43" customFormat="1" ht="10.4" x14ac:dyDescent="0.2">
      <c r="A213" s="122" t="s">
        <v>40</v>
      </c>
      <c r="B213" s="1"/>
      <c r="C213" s="71"/>
      <c r="D213" s="11"/>
      <c r="E213" s="1"/>
      <c r="F213" s="183"/>
      <c r="G213" s="126">
        <f>C213*D213</f>
        <v>0</v>
      </c>
      <c r="H213" s="55"/>
      <c r="I213" s="42"/>
      <c r="J213" s="42"/>
      <c r="K213" s="42"/>
      <c r="L213" s="42"/>
      <c r="M213" s="42"/>
    </row>
    <row r="214" spans="1:13" s="43" customFormat="1" ht="10.4" x14ac:dyDescent="0.2">
      <c r="A214" s="122" t="s">
        <v>41</v>
      </c>
      <c r="B214" s="1"/>
      <c r="C214" s="71"/>
      <c r="D214" s="11"/>
      <c r="E214" s="1"/>
      <c r="F214" s="183"/>
      <c r="G214" s="126">
        <f>C214*D214</f>
        <v>0</v>
      </c>
      <c r="H214" s="55"/>
      <c r="I214" s="42"/>
      <c r="J214" s="42"/>
      <c r="K214" s="42"/>
      <c r="L214" s="42"/>
      <c r="M214" s="42"/>
    </row>
    <row r="215" spans="1:13" x14ac:dyDescent="0.25">
      <c r="A215" s="147"/>
      <c r="B215" s="136"/>
      <c r="C215" s="136"/>
      <c r="D215" s="136"/>
      <c r="E215" s="136"/>
      <c r="F215" s="137" t="s">
        <v>66</v>
      </c>
      <c r="G215" s="175">
        <f>SUM(G213:G214)</f>
        <v>0</v>
      </c>
      <c r="H215" s="58"/>
    </row>
    <row r="216" spans="1:13" x14ac:dyDescent="0.25">
      <c r="A216" s="155" t="s">
        <v>158</v>
      </c>
      <c r="B216" s="98"/>
      <c r="C216" s="98"/>
      <c r="D216" s="98"/>
      <c r="E216" s="98"/>
      <c r="F216" s="98"/>
      <c r="G216" s="129"/>
      <c r="H216" s="44"/>
    </row>
    <row r="217" spans="1:13" s="43" customFormat="1" ht="10.4" x14ac:dyDescent="0.2">
      <c r="A217" s="154"/>
      <c r="B217" s="120" t="s">
        <v>6</v>
      </c>
      <c r="C217" s="113" t="s">
        <v>82</v>
      </c>
      <c r="D217" s="120" t="s">
        <v>24</v>
      </c>
      <c r="E217" s="120" t="s">
        <v>161</v>
      </c>
      <c r="F217" s="135"/>
      <c r="G217" s="130" t="s">
        <v>39</v>
      </c>
      <c r="H217" s="48"/>
      <c r="I217" s="42"/>
      <c r="J217" s="42"/>
      <c r="K217" s="42"/>
      <c r="L217" s="42"/>
      <c r="M217" s="42"/>
    </row>
    <row r="218" spans="1:13" s="43" customFormat="1" ht="10.4" x14ac:dyDescent="0.2">
      <c r="A218" s="122" t="s">
        <v>40</v>
      </c>
      <c r="B218" s="1"/>
      <c r="C218" s="71"/>
      <c r="D218" s="11"/>
      <c r="E218" s="1"/>
      <c r="F218" s="183"/>
      <c r="G218" s="126">
        <f>C218*D218</f>
        <v>0</v>
      </c>
      <c r="H218" s="55"/>
      <c r="I218" s="42"/>
      <c r="J218" s="42"/>
      <c r="K218" s="42"/>
      <c r="L218" s="42"/>
      <c r="M218" s="42"/>
    </row>
    <row r="219" spans="1:13" s="43" customFormat="1" ht="10.4" x14ac:dyDescent="0.2">
      <c r="A219" s="122" t="s">
        <v>41</v>
      </c>
      <c r="B219" s="1"/>
      <c r="C219" s="71"/>
      <c r="D219" s="11"/>
      <c r="E219" s="1"/>
      <c r="F219" s="183"/>
      <c r="G219" s="126">
        <f>C219*D219</f>
        <v>0</v>
      </c>
      <c r="H219" s="55"/>
      <c r="I219" s="42"/>
      <c r="J219" s="42"/>
      <c r="K219" s="42"/>
      <c r="L219" s="42"/>
      <c r="M219" s="42"/>
    </row>
    <row r="220" spans="1:13" x14ac:dyDescent="0.25">
      <c r="A220" s="147"/>
      <c r="B220" s="149"/>
      <c r="C220" s="136"/>
      <c r="D220" s="136"/>
      <c r="E220" s="136"/>
      <c r="F220" s="137" t="s">
        <v>160</v>
      </c>
      <c r="G220" s="175">
        <f>SUM(G218:G219)</f>
        <v>0</v>
      </c>
      <c r="H220" s="58"/>
    </row>
    <row r="221" spans="1:13" x14ac:dyDescent="0.25">
      <c r="A221" s="155" t="s">
        <v>35</v>
      </c>
      <c r="B221" s="98"/>
      <c r="C221" s="98"/>
      <c r="D221" s="98"/>
      <c r="E221" s="98"/>
      <c r="F221" s="98"/>
      <c r="G221" s="129"/>
      <c r="H221" s="44"/>
    </row>
    <row r="222" spans="1:13" s="43" customFormat="1" ht="10.4" x14ac:dyDescent="0.2">
      <c r="A222" s="154"/>
      <c r="B222" s="120" t="s">
        <v>6</v>
      </c>
      <c r="C222" s="113" t="s">
        <v>82</v>
      </c>
      <c r="D222" s="120" t="s">
        <v>24</v>
      </c>
      <c r="E222" s="120" t="s">
        <v>161</v>
      </c>
      <c r="F222" s="135"/>
      <c r="G222" s="130" t="s">
        <v>39</v>
      </c>
      <c r="H222" s="48"/>
      <c r="I222" s="42"/>
      <c r="J222" s="42"/>
      <c r="K222" s="42"/>
      <c r="L222" s="42"/>
      <c r="M222" s="42"/>
    </row>
    <row r="223" spans="1:13" s="43" customFormat="1" ht="10.4" x14ac:dyDescent="0.2">
      <c r="A223" s="122" t="s">
        <v>40</v>
      </c>
      <c r="B223" s="1"/>
      <c r="C223" s="71"/>
      <c r="D223" s="11"/>
      <c r="E223" s="1" t="s">
        <v>182</v>
      </c>
      <c r="F223" s="183"/>
      <c r="G223" s="126">
        <f>C223*D223</f>
        <v>0</v>
      </c>
      <c r="H223" s="55"/>
      <c r="I223" s="42"/>
      <c r="J223" s="42"/>
      <c r="K223" s="42"/>
      <c r="L223" s="42"/>
      <c r="M223" s="42"/>
    </row>
    <row r="224" spans="1:13" s="43" customFormat="1" ht="10.4" x14ac:dyDescent="0.2">
      <c r="A224" s="122" t="s">
        <v>41</v>
      </c>
      <c r="B224" s="1"/>
      <c r="C224" s="71"/>
      <c r="D224" s="11"/>
      <c r="E224" s="1"/>
      <c r="F224" s="183"/>
      <c r="G224" s="126">
        <f>C224*D224</f>
        <v>0</v>
      </c>
      <c r="H224" s="55"/>
      <c r="I224" s="42"/>
      <c r="J224" s="42"/>
      <c r="K224" s="42"/>
      <c r="L224" s="42"/>
      <c r="M224" s="42"/>
    </row>
    <row r="225" spans="1:13" x14ac:dyDescent="0.25">
      <c r="A225" s="147"/>
      <c r="B225" s="149"/>
      <c r="C225" s="136"/>
      <c r="D225" s="136"/>
      <c r="E225" s="136"/>
      <c r="F225" s="137" t="s">
        <v>67</v>
      </c>
      <c r="G225" s="175">
        <f>SUM(G223:G224)</f>
        <v>0</v>
      </c>
      <c r="H225" s="58"/>
    </row>
    <row r="226" spans="1:13" s="64" customFormat="1" x14ac:dyDescent="0.25">
      <c r="A226" s="168" t="s">
        <v>154</v>
      </c>
      <c r="B226" s="187"/>
      <c r="C226" s="187"/>
      <c r="D226" s="187"/>
      <c r="E226" s="187"/>
      <c r="F226" s="187"/>
      <c r="G226" s="188"/>
      <c r="H226" s="62"/>
      <c r="I226" s="63"/>
      <c r="J226" s="63"/>
      <c r="K226" s="63"/>
      <c r="L226" s="63"/>
      <c r="M226" s="63"/>
    </row>
    <row r="227" spans="1:13" s="43" customFormat="1" ht="10.4" x14ac:dyDescent="0.2">
      <c r="A227" s="154"/>
      <c r="B227" s="120" t="s">
        <v>6</v>
      </c>
      <c r="C227" s="113" t="s">
        <v>82</v>
      </c>
      <c r="D227" s="120" t="s">
        <v>24</v>
      </c>
      <c r="E227" s="120" t="s">
        <v>161</v>
      </c>
      <c r="F227" s="135"/>
      <c r="G227" s="130" t="s">
        <v>39</v>
      </c>
      <c r="H227" s="48"/>
      <c r="I227" s="42"/>
      <c r="J227" s="42"/>
      <c r="K227" s="42"/>
      <c r="L227" s="42"/>
      <c r="M227" s="42"/>
    </row>
    <row r="228" spans="1:13" s="43" customFormat="1" ht="10.4" x14ac:dyDescent="0.2">
      <c r="A228" s="122" t="s">
        <v>40</v>
      </c>
      <c r="B228" s="1" t="s">
        <v>181</v>
      </c>
      <c r="C228" s="71"/>
      <c r="D228" s="11">
        <v>312.5</v>
      </c>
      <c r="E228" s="1" t="s">
        <v>182</v>
      </c>
      <c r="F228" s="183"/>
      <c r="G228" s="126">
        <f>C228*D228</f>
        <v>0</v>
      </c>
      <c r="H228" s="55"/>
      <c r="I228" s="42"/>
      <c r="J228" s="42"/>
      <c r="K228" s="42"/>
      <c r="L228" s="42"/>
      <c r="M228" s="42"/>
    </row>
    <row r="229" spans="1:13" s="43" customFormat="1" ht="10.4" x14ac:dyDescent="0.2">
      <c r="A229" s="122" t="s">
        <v>41</v>
      </c>
      <c r="B229" s="1"/>
      <c r="C229" s="71"/>
      <c r="D229" s="11"/>
      <c r="E229" s="1"/>
      <c r="F229" s="183"/>
      <c r="G229" s="126">
        <f>C229*D229</f>
        <v>0</v>
      </c>
      <c r="H229" s="55"/>
      <c r="I229" s="42"/>
      <c r="J229" s="42"/>
      <c r="K229" s="42"/>
      <c r="L229" s="42"/>
      <c r="M229" s="42"/>
    </row>
    <row r="230" spans="1:13" x14ac:dyDescent="0.25">
      <c r="A230" s="147"/>
      <c r="B230" s="149"/>
      <c r="C230" s="136"/>
      <c r="D230" s="136"/>
      <c r="E230" s="136"/>
      <c r="F230" s="137" t="s">
        <v>156</v>
      </c>
      <c r="G230" s="175">
        <f>SUM(G228:G229)</f>
        <v>0</v>
      </c>
      <c r="H230" s="58"/>
    </row>
    <row r="231" spans="1:13" ht="15" thickBot="1" x14ac:dyDescent="0.35">
      <c r="A231" s="102"/>
      <c r="B231" s="162"/>
      <c r="C231" s="162"/>
      <c r="D231" s="162"/>
      <c r="E231" s="162"/>
      <c r="F231" s="176" t="s">
        <v>70</v>
      </c>
      <c r="G231" s="177">
        <f>G205+G210+G215+G220+G225+G230</f>
        <v>0</v>
      </c>
      <c r="H231" s="58"/>
    </row>
    <row r="232" spans="1:13" x14ac:dyDescent="0.25">
      <c r="A232" s="118" t="s">
        <v>42</v>
      </c>
      <c r="B232" s="88"/>
      <c r="C232" s="88"/>
      <c r="D232" s="88"/>
      <c r="E232" s="88"/>
      <c r="F232" s="88"/>
      <c r="G232" s="89"/>
      <c r="H232" s="44"/>
    </row>
    <row r="233" spans="1:13" x14ac:dyDescent="0.25">
      <c r="A233" s="155" t="s">
        <v>43</v>
      </c>
      <c r="B233" s="98"/>
      <c r="C233" s="98"/>
      <c r="D233" s="98"/>
      <c r="E233" s="98"/>
      <c r="F233" s="98"/>
      <c r="G233" s="129"/>
      <c r="H233" s="44"/>
    </row>
    <row r="234" spans="1:13" s="43" customFormat="1" ht="10.4" x14ac:dyDescent="0.2">
      <c r="A234" s="154"/>
      <c r="B234" s="120" t="s">
        <v>6</v>
      </c>
      <c r="C234" s="113" t="s">
        <v>82</v>
      </c>
      <c r="D234" s="120" t="s">
        <v>24</v>
      </c>
      <c r="E234" s="120" t="s">
        <v>161</v>
      </c>
      <c r="F234" s="135"/>
      <c r="G234" s="130" t="s">
        <v>32</v>
      </c>
      <c r="H234" s="48"/>
      <c r="I234" s="42"/>
      <c r="J234" s="42"/>
      <c r="K234" s="42"/>
      <c r="L234" s="42"/>
      <c r="M234" s="42"/>
    </row>
    <row r="235" spans="1:13" s="43" customFormat="1" ht="10.4" x14ac:dyDescent="0.2">
      <c r="A235" s="122" t="s">
        <v>43</v>
      </c>
      <c r="B235" s="1"/>
      <c r="C235" s="71"/>
      <c r="D235" s="11"/>
      <c r="E235" s="1"/>
      <c r="F235" s="183"/>
      <c r="G235" s="126">
        <f>C235*D235</f>
        <v>0</v>
      </c>
      <c r="H235" s="55"/>
      <c r="I235" s="42"/>
      <c r="J235" s="42"/>
      <c r="K235" s="42"/>
      <c r="L235" s="42"/>
      <c r="M235" s="42"/>
    </row>
    <row r="236" spans="1:13" s="43" customFormat="1" ht="10.4" x14ac:dyDescent="0.2">
      <c r="A236" s="122" t="s">
        <v>43</v>
      </c>
      <c r="B236" s="1"/>
      <c r="C236" s="71"/>
      <c r="D236" s="11"/>
      <c r="E236" s="1"/>
      <c r="F236" s="183"/>
      <c r="G236" s="126">
        <f>C236*D236</f>
        <v>0</v>
      </c>
      <c r="H236" s="55"/>
      <c r="I236" s="42"/>
      <c r="J236" s="42"/>
      <c r="K236" s="42"/>
      <c r="L236" s="42"/>
      <c r="M236" s="42"/>
    </row>
    <row r="237" spans="1:13" x14ac:dyDescent="0.25">
      <c r="A237" s="147"/>
      <c r="B237" s="136"/>
      <c r="C237" s="136"/>
      <c r="D237" s="136"/>
      <c r="E237" s="136"/>
      <c r="F237" s="137" t="s">
        <v>68</v>
      </c>
      <c r="G237" s="175">
        <f>SUM(G235:G236)</f>
        <v>0</v>
      </c>
      <c r="H237" s="58"/>
    </row>
    <row r="238" spans="1:13" x14ac:dyDescent="0.25">
      <c r="A238" s="155" t="s">
        <v>107</v>
      </c>
      <c r="B238" s="98"/>
      <c r="C238" s="98"/>
      <c r="D238" s="98"/>
      <c r="E238" s="98"/>
      <c r="F238" s="98"/>
      <c r="G238" s="129"/>
      <c r="H238" s="44"/>
    </row>
    <row r="239" spans="1:13" s="43" customFormat="1" ht="10.4" x14ac:dyDescent="0.2">
      <c r="A239" s="119"/>
      <c r="B239" s="135"/>
      <c r="C239" s="135"/>
      <c r="D239" s="135"/>
      <c r="E239" s="135"/>
      <c r="F239" s="135"/>
      <c r="G239" s="130" t="s">
        <v>45</v>
      </c>
      <c r="H239" s="48"/>
      <c r="I239" s="42"/>
      <c r="J239" s="42"/>
      <c r="K239" s="42"/>
      <c r="L239" s="42"/>
      <c r="M239" s="42"/>
    </row>
    <row r="240" spans="1:13" s="43" customFormat="1" ht="10.4" x14ac:dyDescent="0.2">
      <c r="A240" s="122" t="s">
        <v>44</v>
      </c>
      <c r="B240" s="131"/>
      <c r="C240" s="135"/>
      <c r="D240" s="135"/>
      <c r="E240" s="135"/>
      <c r="F240" s="135"/>
      <c r="G240" s="3"/>
      <c r="H240" s="50"/>
      <c r="I240" s="42"/>
      <c r="J240" s="42"/>
      <c r="K240" s="42"/>
      <c r="L240" s="42"/>
      <c r="M240" s="42"/>
    </row>
    <row r="241" spans="1:15" s="43" customFormat="1" ht="10.4" x14ac:dyDescent="0.2">
      <c r="A241" s="122" t="s">
        <v>106</v>
      </c>
      <c r="B241" s="131"/>
      <c r="C241" s="135"/>
      <c r="D241" s="135"/>
      <c r="E241" s="135"/>
      <c r="F241" s="135"/>
      <c r="G241" s="3"/>
      <c r="H241" s="50"/>
      <c r="I241" s="42"/>
      <c r="J241" s="42"/>
      <c r="K241" s="42"/>
      <c r="L241" s="42"/>
      <c r="M241" s="42"/>
    </row>
    <row r="242" spans="1:15" x14ac:dyDescent="0.25">
      <c r="A242" s="169"/>
      <c r="B242" s="149"/>
      <c r="C242" s="136"/>
      <c r="D242" s="136"/>
      <c r="E242" s="136"/>
      <c r="F242" s="137" t="s">
        <v>108</v>
      </c>
      <c r="G242" s="175">
        <f>SUM(G240:G241)</f>
        <v>0</v>
      </c>
      <c r="H242" s="58"/>
    </row>
    <row r="243" spans="1:15" ht="15" thickBot="1" x14ac:dyDescent="0.35">
      <c r="A243" s="170"/>
      <c r="B243" s="162"/>
      <c r="C243" s="162"/>
      <c r="D243" s="162"/>
      <c r="E243" s="162"/>
      <c r="F243" s="176" t="s">
        <v>69</v>
      </c>
      <c r="G243" s="177">
        <f>G237+G242</f>
        <v>0</v>
      </c>
      <c r="H243" s="58"/>
    </row>
    <row r="244" spans="1:15" x14ac:dyDescent="0.25">
      <c r="A244" s="118" t="s">
        <v>46</v>
      </c>
      <c r="B244" s="88"/>
      <c r="C244" s="88"/>
      <c r="D244" s="88"/>
      <c r="E244" s="88"/>
      <c r="F244" s="88"/>
      <c r="G244" s="89"/>
      <c r="H244" s="44"/>
    </row>
    <row r="245" spans="1:15" s="43" customFormat="1" ht="20.75" x14ac:dyDescent="0.2">
      <c r="A245" s="119"/>
      <c r="B245" s="120" t="s">
        <v>77</v>
      </c>
      <c r="C245" s="120" t="s">
        <v>76</v>
      </c>
      <c r="D245" s="113" t="s">
        <v>75</v>
      </c>
      <c r="E245" s="113" t="s">
        <v>74</v>
      </c>
      <c r="F245" s="120" t="s">
        <v>124</v>
      </c>
      <c r="G245" s="130" t="s">
        <v>28</v>
      </c>
      <c r="H245" s="51" t="s">
        <v>137</v>
      </c>
      <c r="I245" s="51" t="s">
        <v>135</v>
      </c>
      <c r="J245" s="51" t="s">
        <v>138</v>
      </c>
      <c r="K245" s="51" t="s">
        <v>134</v>
      </c>
      <c r="L245" s="51" t="s">
        <v>136</v>
      </c>
      <c r="M245" s="51"/>
      <c r="N245" s="51" t="s">
        <v>151</v>
      </c>
      <c r="O245" s="43" t="s">
        <v>152</v>
      </c>
    </row>
    <row r="246" spans="1:15" s="43" customFormat="1" ht="10.4" x14ac:dyDescent="0.2">
      <c r="A246" s="122" t="s">
        <v>97</v>
      </c>
      <c r="B246" s="196"/>
      <c r="C246" s="196"/>
      <c r="D246" s="71"/>
      <c r="E246" s="11"/>
      <c r="F246" s="1"/>
      <c r="G246" s="126">
        <f t="shared" ref="G246:G255" si="10">D246*E246</f>
        <v>0</v>
      </c>
      <c r="H246" s="55">
        <f t="shared" ref="H246:H255" si="11">IF(F246="Pre-Production",G246,0)</f>
        <v>0</v>
      </c>
      <c r="I246" s="56">
        <f t="shared" ref="I246:I255" si="12">IF(F246="Tracking",G246,0)</f>
        <v>0</v>
      </c>
      <c r="J246" s="56">
        <f t="shared" ref="J246:J255" si="13">IF(F246="Overdubs",G246,0)</f>
        <v>0</v>
      </c>
      <c r="K246" s="56">
        <f t="shared" ref="K246:K255" si="14">IF(F246="Mixing",G246,0)</f>
        <v>0</v>
      </c>
      <c r="L246" s="56">
        <f t="shared" ref="L246:L255" si="15">IF(F246="Mastering",G246,0)</f>
        <v>0</v>
      </c>
      <c r="M246" s="56"/>
      <c r="N246" s="56">
        <f t="shared" ref="N246:N255" si="16">IF(F246="Transfers &amp; Safeties",G246,0)</f>
        <v>0</v>
      </c>
      <c r="O246" s="56">
        <f t="shared" ref="O246:O255" si="17">IF(F246="Digital Editing",G246,0)</f>
        <v>0</v>
      </c>
    </row>
    <row r="247" spans="1:15" s="43" customFormat="1" ht="10.4" x14ac:dyDescent="0.2">
      <c r="A247" s="122" t="s">
        <v>97</v>
      </c>
      <c r="B247" s="1"/>
      <c r="C247" s="1"/>
      <c r="D247" s="71"/>
      <c r="E247" s="11"/>
      <c r="F247" s="1"/>
      <c r="G247" s="126">
        <f t="shared" si="10"/>
        <v>0</v>
      </c>
      <c r="H247" s="55">
        <f t="shared" si="11"/>
        <v>0</v>
      </c>
      <c r="I247" s="56">
        <f t="shared" si="12"/>
        <v>0</v>
      </c>
      <c r="J247" s="56">
        <f t="shared" si="13"/>
        <v>0</v>
      </c>
      <c r="K247" s="56">
        <f t="shared" si="14"/>
        <v>0</v>
      </c>
      <c r="L247" s="56">
        <f t="shared" si="15"/>
        <v>0</v>
      </c>
      <c r="M247" s="56"/>
      <c r="N247" s="56">
        <f t="shared" si="16"/>
        <v>0</v>
      </c>
      <c r="O247" s="56">
        <f t="shared" si="17"/>
        <v>0</v>
      </c>
    </row>
    <row r="248" spans="1:15" s="43" customFormat="1" ht="10.4" x14ac:dyDescent="0.2">
      <c r="A248" s="122" t="s">
        <v>97</v>
      </c>
      <c r="B248" s="1"/>
      <c r="C248" s="1"/>
      <c r="D248" s="71"/>
      <c r="E248" s="11"/>
      <c r="F248" s="1"/>
      <c r="G248" s="126">
        <f t="shared" si="10"/>
        <v>0</v>
      </c>
      <c r="H248" s="55">
        <f t="shared" si="11"/>
        <v>0</v>
      </c>
      <c r="I248" s="56">
        <f t="shared" si="12"/>
        <v>0</v>
      </c>
      <c r="J248" s="56">
        <f t="shared" si="13"/>
        <v>0</v>
      </c>
      <c r="K248" s="56">
        <f t="shared" si="14"/>
        <v>0</v>
      </c>
      <c r="L248" s="56">
        <f t="shared" si="15"/>
        <v>0</v>
      </c>
      <c r="M248" s="56"/>
      <c r="N248" s="56">
        <f t="shared" si="16"/>
        <v>0</v>
      </c>
      <c r="O248" s="56">
        <f t="shared" si="17"/>
        <v>0</v>
      </c>
    </row>
    <row r="249" spans="1:15" s="43" customFormat="1" ht="10.4" x14ac:dyDescent="0.2">
      <c r="A249" s="122" t="s">
        <v>97</v>
      </c>
      <c r="B249" s="1"/>
      <c r="C249" s="1"/>
      <c r="D249" s="71"/>
      <c r="E249" s="11"/>
      <c r="F249" s="1"/>
      <c r="G249" s="126">
        <f t="shared" si="10"/>
        <v>0</v>
      </c>
      <c r="H249" s="55">
        <f t="shared" si="11"/>
        <v>0</v>
      </c>
      <c r="I249" s="56">
        <f t="shared" si="12"/>
        <v>0</v>
      </c>
      <c r="J249" s="56">
        <f t="shared" si="13"/>
        <v>0</v>
      </c>
      <c r="K249" s="56">
        <f t="shared" si="14"/>
        <v>0</v>
      </c>
      <c r="L249" s="56">
        <f t="shared" si="15"/>
        <v>0</v>
      </c>
      <c r="M249" s="56"/>
      <c r="N249" s="56">
        <f t="shared" si="16"/>
        <v>0</v>
      </c>
      <c r="O249" s="56">
        <f t="shared" si="17"/>
        <v>0</v>
      </c>
    </row>
    <row r="250" spans="1:15" s="43" customFormat="1" ht="10.4" x14ac:dyDescent="0.2">
      <c r="A250" s="122" t="s">
        <v>97</v>
      </c>
      <c r="B250" s="1"/>
      <c r="C250" s="1"/>
      <c r="D250" s="71"/>
      <c r="E250" s="11"/>
      <c r="F250" s="1"/>
      <c r="G250" s="126">
        <f t="shared" si="10"/>
        <v>0</v>
      </c>
      <c r="H250" s="55">
        <f t="shared" si="11"/>
        <v>0</v>
      </c>
      <c r="I250" s="56">
        <f t="shared" si="12"/>
        <v>0</v>
      </c>
      <c r="J250" s="56">
        <f t="shared" si="13"/>
        <v>0</v>
      </c>
      <c r="K250" s="56">
        <f t="shared" si="14"/>
        <v>0</v>
      </c>
      <c r="L250" s="56">
        <f t="shared" si="15"/>
        <v>0</v>
      </c>
      <c r="M250" s="56"/>
      <c r="N250" s="56">
        <f t="shared" si="16"/>
        <v>0</v>
      </c>
      <c r="O250" s="56">
        <f t="shared" si="17"/>
        <v>0</v>
      </c>
    </row>
    <row r="251" spans="1:15" s="43" customFormat="1" ht="10.4" x14ac:dyDescent="0.2">
      <c r="A251" s="122" t="s">
        <v>97</v>
      </c>
      <c r="B251" s="1"/>
      <c r="C251" s="1"/>
      <c r="D251" s="71"/>
      <c r="E251" s="11"/>
      <c r="F251" s="1"/>
      <c r="G251" s="126">
        <f t="shared" si="10"/>
        <v>0</v>
      </c>
      <c r="H251" s="55">
        <f t="shared" si="11"/>
        <v>0</v>
      </c>
      <c r="I251" s="56">
        <f t="shared" si="12"/>
        <v>0</v>
      </c>
      <c r="J251" s="56">
        <f t="shared" si="13"/>
        <v>0</v>
      </c>
      <c r="K251" s="56">
        <f t="shared" si="14"/>
        <v>0</v>
      </c>
      <c r="L251" s="56">
        <f t="shared" si="15"/>
        <v>0</v>
      </c>
      <c r="M251" s="56"/>
      <c r="N251" s="56">
        <f t="shared" si="16"/>
        <v>0</v>
      </c>
      <c r="O251" s="56">
        <f t="shared" si="17"/>
        <v>0</v>
      </c>
    </row>
    <row r="252" spans="1:15" s="43" customFormat="1" ht="10.4" x14ac:dyDescent="0.2">
      <c r="A252" s="122" t="s">
        <v>97</v>
      </c>
      <c r="B252" s="1"/>
      <c r="C252" s="1"/>
      <c r="D252" s="71"/>
      <c r="E252" s="11"/>
      <c r="F252" s="1"/>
      <c r="G252" s="126">
        <f t="shared" si="10"/>
        <v>0</v>
      </c>
      <c r="H252" s="55">
        <f t="shared" si="11"/>
        <v>0</v>
      </c>
      <c r="I252" s="56">
        <f t="shared" si="12"/>
        <v>0</v>
      </c>
      <c r="J252" s="56">
        <f t="shared" si="13"/>
        <v>0</v>
      </c>
      <c r="K252" s="56">
        <f t="shared" si="14"/>
        <v>0</v>
      </c>
      <c r="L252" s="56">
        <f t="shared" si="15"/>
        <v>0</v>
      </c>
      <c r="M252" s="56"/>
      <c r="N252" s="56">
        <f t="shared" si="16"/>
        <v>0</v>
      </c>
      <c r="O252" s="56">
        <f t="shared" si="17"/>
        <v>0</v>
      </c>
    </row>
    <row r="253" spans="1:15" s="43" customFormat="1" ht="10.4" x14ac:dyDescent="0.2">
      <c r="A253" s="122" t="s">
        <v>97</v>
      </c>
      <c r="B253" s="1"/>
      <c r="C253" s="1"/>
      <c r="D253" s="71"/>
      <c r="E253" s="11"/>
      <c r="F253" s="1"/>
      <c r="G253" s="126">
        <f t="shared" si="10"/>
        <v>0</v>
      </c>
      <c r="H253" s="55">
        <f t="shared" si="11"/>
        <v>0</v>
      </c>
      <c r="I253" s="56">
        <f t="shared" si="12"/>
        <v>0</v>
      </c>
      <c r="J253" s="56">
        <f t="shared" si="13"/>
        <v>0</v>
      </c>
      <c r="K253" s="56">
        <f t="shared" si="14"/>
        <v>0</v>
      </c>
      <c r="L253" s="56">
        <f t="shared" si="15"/>
        <v>0</v>
      </c>
      <c r="M253" s="56"/>
      <c r="N253" s="56">
        <f t="shared" si="16"/>
        <v>0</v>
      </c>
      <c r="O253" s="56">
        <f t="shared" si="17"/>
        <v>0</v>
      </c>
    </row>
    <row r="254" spans="1:15" s="43" customFormat="1" ht="10.4" x14ac:dyDescent="0.2">
      <c r="A254" s="122" t="s">
        <v>97</v>
      </c>
      <c r="B254" s="1"/>
      <c r="C254" s="1"/>
      <c r="D254" s="71"/>
      <c r="E254" s="11"/>
      <c r="F254" s="1"/>
      <c r="G254" s="126">
        <f t="shared" si="10"/>
        <v>0</v>
      </c>
      <c r="H254" s="55">
        <f t="shared" si="11"/>
        <v>0</v>
      </c>
      <c r="I254" s="56">
        <f t="shared" si="12"/>
        <v>0</v>
      </c>
      <c r="J254" s="56">
        <f t="shared" si="13"/>
        <v>0</v>
      </c>
      <c r="K254" s="56">
        <f t="shared" si="14"/>
        <v>0</v>
      </c>
      <c r="L254" s="56">
        <f t="shared" si="15"/>
        <v>0</v>
      </c>
      <c r="M254" s="56"/>
      <c r="N254" s="56">
        <f t="shared" si="16"/>
        <v>0</v>
      </c>
      <c r="O254" s="56">
        <f t="shared" si="17"/>
        <v>0</v>
      </c>
    </row>
    <row r="255" spans="1:15" s="43" customFormat="1" ht="10.4" x14ac:dyDescent="0.2">
      <c r="A255" s="122" t="s">
        <v>97</v>
      </c>
      <c r="B255" s="1"/>
      <c r="C255" s="1"/>
      <c r="D255" s="71"/>
      <c r="E255" s="11"/>
      <c r="F255" s="1"/>
      <c r="G255" s="126">
        <f t="shared" si="10"/>
        <v>0</v>
      </c>
      <c r="H255" s="55">
        <f t="shared" si="11"/>
        <v>0</v>
      </c>
      <c r="I255" s="56">
        <f t="shared" si="12"/>
        <v>0</v>
      </c>
      <c r="J255" s="56">
        <f t="shared" si="13"/>
        <v>0</v>
      </c>
      <c r="K255" s="56">
        <f t="shared" si="14"/>
        <v>0</v>
      </c>
      <c r="L255" s="56">
        <f t="shared" si="15"/>
        <v>0</v>
      </c>
      <c r="M255" s="56"/>
      <c r="N255" s="56">
        <f t="shared" si="16"/>
        <v>0</v>
      </c>
      <c r="O255" s="56">
        <f t="shared" si="17"/>
        <v>0</v>
      </c>
    </row>
    <row r="256" spans="1:15" ht="15" thickBot="1" x14ac:dyDescent="0.35">
      <c r="A256" s="170"/>
      <c r="B256" s="162"/>
      <c r="C256" s="162"/>
      <c r="D256" s="162"/>
      <c r="E256" s="162"/>
      <c r="F256" s="176" t="s">
        <v>78</v>
      </c>
      <c r="G256" s="157">
        <f t="shared" ref="G256:L256" si="18">SUM(G246:G255)</f>
        <v>0</v>
      </c>
      <c r="H256" s="58">
        <f t="shared" si="18"/>
        <v>0</v>
      </c>
      <c r="I256" s="58">
        <f t="shared" si="18"/>
        <v>0</v>
      </c>
      <c r="J256" s="58">
        <f t="shared" si="18"/>
        <v>0</v>
      </c>
      <c r="K256" s="58">
        <f t="shared" si="18"/>
        <v>0</v>
      </c>
      <c r="L256" s="58">
        <f t="shared" si="18"/>
        <v>0</v>
      </c>
      <c r="M256" s="58"/>
      <c r="N256" s="58">
        <f>SUM(N246:N255)</f>
        <v>0</v>
      </c>
      <c r="O256" s="58">
        <f>SUM(O246:O255)</f>
        <v>0</v>
      </c>
    </row>
    <row r="257" spans="1:15" x14ac:dyDescent="0.25">
      <c r="A257" s="118" t="s">
        <v>79</v>
      </c>
      <c r="B257" s="88"/>
      <c r="C257" s="88"/>
      <c r="D257" s="88"/>
      <c r="E257" s="88"/>
      <c r="F257" s="88"/>
      <c r="G257" s="129"/>
      <c r="H257" s="44"/>
      <c r="N257" s="45"/>
    </row>
    <row r="258" spans="1:15" s="43" customFormat="1" ht="10.4" x14ac:dyDescent="0.2">
      <c r="A258" s="119"/>
      <c r="B258" s="120" t="s">
        <v>81</v>
      </c>
      <c r="C258" s="120" t="s">
        <v>82</v>
      </c>
      <c r="D258" s="120" t="s">
        <v>83</v>
      </c>
      <c r="E258" s="135"/>
      <c r="F258" s="120" t="s">
        <v>124</v>
      </c>
      <c r="G258" s="130" t="s">
        <v>28</v>
      </c>
      <c r="H258" s="51" t="s">
        <v>137</v>
      </c>
      <c r="I258" s="51" t="s">
        <v>135</v>
      </c>
      <c r="J258" s="51" t="s">
        <v>138</v>
      </c>
      <c r="K258" s="51" t="s">
        <v>134</v>
      </c>
      <c r="L258" s="51" t="s">
        <v>136</v>
      </c>
      <c r="M258" s="51"/>
      <c r="N258" s="51" t="s">
        <v>151</v>
      </c>
      <c r="O258" s="43" t="s">
        <v>152</v>
      </c>
    </row>
    <row r="259" spans="1:15" s="43" customFormat="1" ht="10.4" x14ac:dyDescent="0.2">
      <c r="A259" s="122" t="s">
        <v>97</v>
      </c>
      <c r="B259" s="8" t="s">
        <v>179</v>
      </c>
      <c r="C259" s="71">
        <v>3</v>
      </c>
      <c r="D259" s="11">
        <v>78</v>
      </c>
      <c r="E259" s="135"/>
      <c r="F259" s="1" t="s">
        <v>151</v>
      </c>
      <c r="G259" s="126">
        <f t="shared" ref="G259:G268" si="19">C259*D259</f>
        <v>234</v>
      </c>
      <c r="H259" s="55">
        <f t="shared" ref="H259:H268" si="20">IF(F259="Pre-Production",G259,0)</f>
        <v>0</v>
      </c>
      <c r="I259" s="56">
        <f t="shared" ref="I259:I268" si="21">IF(F259="Tracking",G259,0)</f>
        <v>0</v>
      </c>
      <c r="J259" s="56">
        <f t="shared" ref="J259:J268" si="22">IF(F259="Overdubs",G259,0)</f>
        <v>0</v>
      </c>
      <c r="K259" s="56">
        <f t="shared" ref="K259:K268" si="23">IF(F259="Mixing",G259,0)</f>
        <v>0</v>
      </c>
      <c r="L259" s="56">
        <f t="shared" ref="L259:L268" si="24">IF(F259="Mastering",G259,0)</f>
        <v>0</v>
      </c>
      <c r="M259" s="56"/>
      <c r="N259" s="56">
        <f t="shared" ref="N259:N268" si="25">IF(F259="Transfers &amp; Safeties",G259,0)</f>
        <v>234</v>
      </c>
      <c r="O259" s="56">
        <f t="shared" ref="O259:O268" si="26">IF(F259="Digital Editing",G259,0)</f>
        <v>0</v>
      </c>
    </row>
    <row r="260" spans="1:15" s="43" customFormat="1" ht="10.4" x14ac:dyDescent="0.2">
      <c r="A260" s="122" t="s">
        <v>97</v>
      </c>
      <c r="B260" s="8" t="s">
        <v>180</v>
      </c>
      <c r="C260" s="71">
        <v>1</v>
      </c>
      <c r="D260" s="11">
        <v>100</v>
      </c>
      <c r="E260" s="135"/>
      <c r="F260" s="1" t="s">
        <v>151</v>
      </c>
      <c r="G260" s="126">
        <f t="shared" si="19"/>
        <v>100</v>
      </c>
      <c r="H260" s="55">
        <f t="shared" si="20"/>
        <v>0</v>
      </c>
      <c r="I260" s="56">
        <f t="shared" si="21"/>
        <v>0</v>
      </c>
      <c r="J260" s="56">
        <f t="shared" si="22"/>
        <v>0</v>
      </c>
      <c r="K260" s="56">
        <f t="shared" si="23"/>
        <v>0</v>
      </c>
      <c r="L260" s="56">
        <f t="shared" si="24"/>
        <v>0</v>
      </c>
      <c r="M260" s="56"/>
      <c r="N260" s="56">
        <f t="shared" si="25"/>
        <v>100</v>
      </c>
      <c r="O260" s="56">
        <f t="shared" si="26"/>
        <v>0</v>
      </c>
    </row>
    <row r="261" spans="1:15" s="43" customFormat="1" ht="10.4" x14ac:dyDescent="0.2">
      <c r="A261" s="122" t="s">
        <v>97</v>
      </c>
      <c r="B261" s="8"/>
      <c r="C261" s="71"/>
      <c r="D261" s="11"/>
      <c r="E261" s="135"/>
      <c r="F261" s="1"/>
      <c r="G261" s="126">
        <f t="shared" si="19"/>
        <v>0</v>
      </c>
      <c r="H261" s="55">
        <f t="shared" si="20"/>
        <v>0</v>
      </c>
      <c r="I261" s="56">
        <f t="shared" si="21"/>
        <v>0</v>
      </c>
      <c r="J261" s="56">
        <f t="shared" si="22"/>
        <v>0</v>
      </c>
      <c r="K261" s="56">
        <f t="shared" si="23"/>
        <v>0</v>
      </c>
      <c r="L261" s="56">
        <f t="shared" si="24"/>
        <v>0</v>
      </c>
      <c r="M261" s="56"/>
      <c r="N261" s="56">
        <f t="shared" si="25"/>
        <v>0</v>
      </c>
      <c r="O261" s="56">
        <f t="shared" si="26"/>
        <v>0</v>
      </c>
    </row>
    <row r="262" spans="1:15" s="43" customFormat="1" ht="10.4" x14ac:dyDescent="0.2">
      <c r="A262" s="122" t="s">
        <v>97</v>
      </c>
      <c r="B262" s="8"/>
      <c r="C262" s="71"/>
      <c r="D262" s="11"/>
      <c r="E262" s="135"/>
      <c r="F262" s="1"/>
      <c r="G262" s="126">
        <f t="shared" si="19"/>
        <v>0</v>
      </c>
      <c r="H262" s="55">
        <f t="shared" si="20"/>
        <v>0</v>
      </c>
      <c r="I262" s="56">
        <f t="shared" si="21"/>
        <v>0</v>
      </c>
      <c r="J262" s="56">
        <f t="shared" si="22"/>
        <v>0</v>
      </c>
      <c r="K262" s="56">
        <f t="shared" si="23"/>
        <v>0</v>
      </c>
      <c r="L262" s="56">
        <f t="shared" si="24"/>
        <v>0</v>
      </c>
      <c r="M262" s="56"/>
      <c r="N262" s="56">
        <f t="shared" si="25"/>
        <v>0</v>
      </c>
      <c r="O262" s="56">
        <f t="shared" si="26"/>
        <v>0</v>
      </c>
    </row>
    <row r="263" spans="1:15" s="43" customFormat="1" ht="10.4" x14ac:dyDescent="0.2">
      <c r="A263" s="122" t="s">
        <v>97</v>
      </c>
      <c r="B263" s="8"/>
      <c r="C263" s="71"/>
      <c r="D263" s="11"/>
      <c r="E263" s="135"/>
      <c r="F263" s="1"/>
      <c r="G263" s="126">
        <f t="shared" si="19"/>
        <v>0</v>
      </c>
      <c r="H263" s="55">
        <f t="shared" si="20"/>
        <v>0</v>
      </c>
      <c r="I263" s="56">
        <f t="shared" si="21"/>
        <v>0</v>
      </c>
      <c r="J263" s="56">
        <f t="shared" si="22"/>
        <v>0</v>
      </c>
      <c r="K263" s="56">
        <f t="shared" si="23"/>
        <v>0</v>
      </c>
      <c r="L263" s="56">
        <f t="shared" si="24"/>
        <v>0</v>
      </c>
      <c r="M263" s="56"/>
      <c r="N263" s="56">
        <f t="shared" si="25"/>
        <v>0</v>
      </c>
      <c r="O263" s="56">
        <f t="shared" si="26"/>
        <v>0</v>
      </c>
    </row>
    <row r="264" spans="1:15" s="43" customFormat="1" ht="10.4" x14ac:dyDescent="0.2">
      <c r="A264" s="122" t="s">
        <v>97</v>
      </c>
      <c r="B264" s="8"/>
      <c r="C264" s="71"/>
      <c r="D264" s="11"/>
      <c r="E264" s="135"/>
      <c r="F264" s="1"/>
      <c r="G264" s="126">
        <f t="shared" si="19"/>
        <v>0</v>
      </c>
      <c r="H264" s="55">
        <f t="shared" si="20"/>
        <v>0</v>
      </c>
      <c r="I264" s="56">
        <f t="shared" si="21"/>
        <v>0</v>
      </c>
      <c r="J264" s="56">
        <f t="shared" si="22"/>
        <v>0</v>
      </c>
      <c r="K264" s="56">
        <f t="shared" si="23"/>
        <v>0</v>
      </c>
      <c r="L264" s="56">
        <f t="shared" si="24"/>
        <v>0</v>
      </c>
      <c r="M264" s="56"/>
      <c r="N264" s="56">
        <f t="shared" si="25"/>
        <v>0</v>
      </c>
      <c r="O264" s="56">
        <f t="shared" si="26"/>
        <v>0</v>
      </c>
    </row>
    <row r="265" spans="1:15" s="43" customFormat="1" ht="10.4" x14ac:dyDescent="0.2">
      <c r="A265" s="122" t="s">
        <v>97</v>
      </c>
      <c r="B265" s="8"/>
      <c r="C265" s="71"/>
      <c r="D265" s="11"/>
      <c r="E265" s="135"/>
      <c r="F265" s="1"/>
      <c r="G265" s="126">
        <f t="shared" si="19"/>
        <v>0</v>
      </c>
      <c r="H265" s="55">
        <f t="shared" si="20"/>
        <v>0</v>
      </c>
      <c r="I265" s="56">
        <f t="shared" si="21"/>
        <v>0</v>
      </c>
      <c r="J265" s="56">
        <f t="shared" si="22"/>
        <v>0</v>
      </c>
      <c r="K265" s="56">
        <f t="shared" si="23"/>
        <v>0</v>
      </c>
      <c r="L265" s="56">
        <f t="shared" si="24"/>
        <v>0</v>
      </c>
      <c r="M265" s="56"/>
      <c r="N265" s="56">
        <f t="shared" si="25"/>
        <v>0</v>
      </c>
      <c r="O265" s="56">
        <f t="shared" si="26"/>
        <v>0</v>
      </c>
    </row>
    <row r="266" spans="1:15" s="43" customFormat="1" ht="10.4" x14ac:dyDescent="0.2">
      <c r="A266" s="122" t="s">
        <v>97</v>
      </c>
      <c r="B266" s="8"/>
      <c r="C266" s="71"/>
      <c r="D266" s="11"/>
      <c r="E266" s="135"/>
      <c r="F266" s="1"/>
      <c r="G266" s="126">
        <f t="shared" si="19"/>
        <v>0</v>
      </c>
      <c r="H266" s="55">
        <f t="shared" si="20"/>
        <v>0</v>
      </c>
      <c r="I266" s="56">
        <f t="shared" si="21"/>
        <v>0</v>
      </c>
      <c r="J266" s="56">
        <f t="shared" si="22"/>
        <v>0</v>
      </c>
      <c r="K266" s="56">
        <f t="shared" si="23"/>
        <v>0</v>
      </c>
      <c r="L266" s="56">
        <f t="shared" si="24"/>
        <v>0</v>
      </c>
      <c r="M266" s="56"/>
      <c r="N266" s="56">
        <f t="shared" si="25"/>
        <v>0</v>
      </c>
      <c r="O266" s="56">
        <f t="shared" si="26"/>
        <v>0</v>
      </c>
    </row>
    <row r="267" spans="1:15" s="43" customFormat="1" ht="10.4" x14ac:dyDescent="0.2">
      <c r="A267" s="122" t="s">
        <v>97</v>
      </c>
      <c r="B267" s="8"/>
      <c r="C267" s="71"/>
      <c r="D267" s="11"/>
      <c r="E267" s="135"/>
      <c r="F267" s="1"/>
      <c r="G267" s="126">
        <f t="shared" si="19"/>
        <v>0</v>
      </c>
      <c r="H267" s="55">
        <f t="shared" si="20"/>
        <v>0</v>
      </c>
      <c r="I267" s="56">
        <f t="shared" si="21"/>
        <v>0</v>
      </c>
      <c r="J267" s="56">
        <f t="shared" si="22"/>
        <v>0</v>
      </c>
      <c r="K267" s="56">
        <f t="shared" si="23"/>
        <v>0</v>
      </c>
      <c r="L267" s="56">
        <f t="shared" si="24"/>
        <v>0</v>
      </c>
      <c r="M267" s="56"/>
      <c r="N267" s="56">
        <f t="shared" si="25"/>
        <v>0</v>
      </c>
      <c r="O267" s="56">
        <f t="shared" si="26"/>
        <v>0</v>
      </c>
    </row>
    <row r="268" spans="1:15" s="43" customFormat="1" ht="10.4" x14ac:dyDescent="0.2">
      <c r="A268" s="122" t="s">
        <v>97</v>
      </c>
      <c r="B268" s="8"/>
      <c r="C268" s="71"/>
      <c r="D268" s="11"/>
      <c r="E268" s="135"/>
      <c r="F268" s="1"/>
      <c r="G268" s="126">
        <f t="shared" si="19"/>
        <v>0</v>
      </c>
      <c r="H268" s="55">
        <f t="shared" si="20"/>
        <v>0</v>
      </c>
      <c r="I268" s="56">
        <f t="shared" si="21"/>
        <v>0</v>
      </c>
      <c r="J268" s="56">
        <f t="shared" si="22"/>
        <v>0</v>
      </c>
      <c r="K268" s="56">
        <f t="shared" si="23"/>
        <v>0</v>
      </c>
      <c r="L268" s="56">
        <f t="shared" si="24"/>
        <v>0</v>
      </c>
      <c r="M268" s="56"/>
      <c r="N268" s="56">
        <f t="shared" si="25"/>
        <v>0</v>
      </c>
      <c r="O268" s="56">
        <f t="shared" si="26"/>
        <v>0</v>
      </c>
    </row>
    <row r="269" spans="1:15" s="66" customFormat="1" ht="15" thickBot="1" x14ac:dyDescent="0.35">
      <c r="A269" s="171"/>
      <c r="B269" s="192"/>
      <c r="C269" s="192"/>
      <c r="D269" s="192"/>
      <c r="E269" s="192"/>
      <c r="F269" s="176" t="s">
        <v>80</v>
      </c>
      <c r="G269" s="189">
        <f t="shared" ref="G269:L269" si="27">SUM(G259:G268)</f>
        <v>334</v>
      </c>
      <c r="H269" s="65">
        <f t="shared" si="27"/>
        <v>0</v>
      </c>
      <c r="I269" s="65">
        <f t="shared" si="27"/>
        <v>0</v>
      </c>
      <c r="J269" s="65">
        <f t="shared" si="27"/>
        <v>0</v>
      </c>
      <c r="K269" s="65">
        <f t="shared" si="27"/>
        <v>0</v>
      </c>
      <c r="L269" s="65">
        <f t="shared" si="27"/>
        <v>0</v>
      </c>
      <c r="M269" s="65"/>
      <c r="N269" s="65">
        <f>SUM(N259:N268)</f>
        <v>334</v>
      </c>
      <c r="O269" s="65">
        <f>SUM(O259:O268)</f>
        <v>0</v>
      </c>
    </row>
    <row r="270" spans="1:15" x14ac:dyDescent="0.25">
      <c r="A270" s="118" t="s">
        <v>109</v>
      </c>
      <c r="B270" s="88"/>
      <c r="C270" s="88"/>
      <c r="D270" s="88"/>
      <c r="E270" s="88"/>
      <c r="F270" s="88"/>
      <c r="G270" s="129"/>
      <c r="H270" s="44"/>
    </row>
    <row r="271" spans="1:15" s="43" customFormat="1" ht="10.4" x14ac:dyDescent="0.2">
      <c r="A271" s="122"/>
      <c r="B271" s="135"/>
      <c r="C271" s="120" t="s">
        <v>84</v>
      </c>
      <c r="D271" s="113" t="s">
        <v>85</v>
      </c>
      <c r="E271" s="135"/>
      <c r="F271" s="135"/>
      <c r="G271" s="130" t="s">
        <v>86</v>
      </c>
      <c r="H271" s="48"/>
      <c r="I271" s="42"/>
      <c r="J271" s="42"/>
      <c r="K271" s="42"/>
      <c r="L271" s="42"/>
      <c r="M271" s="42"/>
    </row>
    <row r="272" spans="1:15" s="43" customFormat="1" ht="10.4" x14ac:dyDescent="0.2">
      <c r="A272" s="122" t="s">
        <v>30</v>
      </c>
      <c r="B272" s="131"/>
      <c r="C272" s="71"/>
      <c r="D272" s="5"/>
      <c r="E272" s="135"/>
      <c r="F272" s="193"/>
      <c r="G272" s="190">
        <f t="shared" ref="G272:G278" si="28">C272*D272</f>
        <v>0</v>
      </c>
      <c r="H272" s="67"/>
      <c r="I272" s="42"/>
      <c r="J272" s="42"/>
      <c r="K272" s="42"/>
      <c r="L272" s="42"/>
      <c r="M272" s="42"/>
    </row>
    <row r="273" spans="1:13" s="43" customFormat="1" ht="10.4" x14ac:dyDescent="0.2">
      <c r="A273" s="122" t="s">
        <v>33</v>
      </c>
      <c r="B273" s="131"/>
      <c r="C273" s="71"/>
      <c r="D273" s="5"/>
      <c r="E273" s="135"/>
      <c r="F273" s="193"/>
      <c r="G273" s="190">
        <f t="shared" si="28"/>
        <v>0</v>
      </c>
      <c r="H273" s="67"/>
      <c r="I273" s="42"/>
      <c r="J273" s="42"/>
      <c r="K273" s="42"/>
      <c r="L273" s="42"/>
      <c r="M273" s="42"/>
    </row>
    <row r="274" spans="1:13" s="43" customFormat="1" ht="10.4" x14ac:dyDescent="0.2">
      <c r="A274" s="122" t="s">
        <v>34</v>
      </c>
      <c r="B274" s="131"/>
      <c r="C274" s="71"/>
      <c r="D274" s="5"/>
      <c r="E274" s="135"/>
      <c r="F274" s="193"/>
      <c r="G274" s="190">
        <f t="shared" si="28"/>
        <v>0</v>
      </c>
      <c r="H274" s="67"/>
      <c r="I274" s="42"/>
      <c r="J274" s="42"/>
      <c r="K274" s="42"/>
      <c r="L274" s="42"/>
      <c r="M274" s="42"/>
    </row>
    <row r="275" spans="1:13" s="43" customFormat="1" ht="10.4" x14ac:dyDescent="0.2">
      <c r="A275" s="122" t="s">
        <v>158</v>
      </c>
      <c r="B275" s="131"/>
      <c r="C275" s="71"/>
      <c r="D275" s="5"/>
      <c r="E275" s="135"/>
      <c r="F275" s="193"/>
      <c r="G275" s="190">
        <f t="shared" si="28"/>
        <v>0</v>
      </c>
      <c r="H275" s="67"/>
      <c r="I275" s="42"/>
      <c r="J275" s="42"/>
      <c r="K275" s="42"/>
      <c r="L275" s="42"/>
      <c r="M275" s="42"/>
    </row>
    <row r="276" spans="1:13" s="43" customFormat="1" ht="10.4" x14ac:dyDescent="0.2">
      <c r="A276" s="122" t="s">
        <v>35</v>
      </c>
      <c r="B276" s="131"/>
      <c r="C276" s="71"/>
      <c r="D276" s="5"/>
      <c r="E276" s="135"/>
      <c r="F276" s="193"/>
      <c r="G276" s="190">
        <f t="shared" si="28"/>
        <v>0</v>
      </c>
      <c r="H276" s="67"/>
      <c r="I276" s="42"/>
      <c r="J276" s="42"/>
      <c r="K276" s="42"/>
      <c r="L276" s="42"/>
      <c r="M276" s="42"/>
    </row>
    <row r="277" spans="1:13" s="43" customFormat="1" ht="10.4" x14ac:dyDescent="0.2">
      <c r="A277" s="122" t="s">
        <v>42</v>
      </c>
      <c r="B277" s="131"/>
      <c r="C277" s="71"/>
      <c r="D277" s="5"/>
      <c r="E277" s="135"/>
      <c r="F277" s="193"/>
      <c r="G277" s="190">
        <f t="shared" si="28"/>
        <v>0</v>
      </c>
      <c r="H277" s="67"/>
      <c r="I277" s="42"/>
      <c r="J277" s="42"/>
      <c r="K277" s="42"/>
      <c r="L277" s="42"/>
      <c r="M277" s="42"/>
    </row>
    <row r="278" spans="1:13" s="69" customFormat="1" ht="10.4" x14ac:dyDescent="0.2">
      <c r="A278" s="172" t="s">
        <v>157</v>
      </c>
      <c r="B278" s="131"/>
      <c r="C278" s="72"/>
      <c r="D278" s="5"/>
      <c r="E278" s="194"/>
      <c r="F278" s="193"/>
      <c r="G278" s="190">
        <f t="shared" si="28"/>
        <v>0</v>
      </c>
      <c r="H278" s="67"/>
      <c r="I278" s="68"/>
      <c r="J278" s="68"/>
      <c r="K278" s="68"/>
      <c r="L278" s="68"/>
      <c r="M278" s="68"/>
    </row>
    <row r="279" spans="1:13" x14ac:dyDescent="0.25">
      <c r="A279" s="96"/>
      <c r="B279" s="98"/>
      <c r="C279" s="98"/>
      <c r="D279" s="152"/>
      <c r="E279" s="98"/>
      <c r="F279" s="152"/>
      <c r="G279" s="129"/>
      <c r="H279" s="44"/>
    </row>
    <row r="280" spans="1:13" ht="15" thickBot="1" x14ac:dyDescent="0.35">
      <c r="A280" s="170"/>
      <c r="B280" s="162"/>
      <c r="C280" s="162"/>
      <c r="D280" s="162"/>
      <c r="E280" s="162"/>
      <c r="F280" s="176" t="s">
        <v>175</v>
      </c>
      <c r="G280" s="157">
        <f>SUM(G272:G278)</f>
        <v>0</v>
      </c>
      <c r="H280" s="58"/>
    </row>
    <row r="281" spans="1:13" x14ac:dyDescent="0.25">
      <c r="A281" s="124" t="s">
        <v>168</v>
      </c>
      <c r="B281" s="98"/>
      <c r="C281" s="98"/>
      <c r="D281" s="98"/>
      <c r="E281" s="98"/>
      <c r="F281" s="98"/>
      <c r="G281" s="129"/>
      <c r="H281" s="58"/>
    </row>
    <row r="282" spans="1:13" x14ac:dyDescent="0.25">
      <c r="A282" s="119"/>
      <c r="B282" s="204" t="s">
        <v>6</v>
      </c>
      <c r="C282" s="204" t="s">
        <v>177</v>
      </c>
      <c r="D282" s="204" t="s">
        <v>24</v>
      </c>
      <c r="E282" s="135"/>
      <c r="F282" s="135"/>
      <c r="G282" s="130" t="s">
        <v>45</v>
      </c>
      <c r="H282" s="58"/>
    </row>
    <row r="283" spans="1:13" x14ac:dyDescent="0.25">
      <c r="A283" s="122" t="s">
        <v>170</v>
      </c>
      <c r="B283" s="205"/>
      <c r="C283" s="206"/>
      <c r="D283" s="207"/>
      <c r="E283" s="135"/>
      <c r="F283" s="135"/>
      <c r="G283" s="208">
        <f>SUM(C283*D283)</f>
        <v>0</v>
      </c>
      <c r="H283" s="58"/>
    </row>
    <row r="284" spans="1:13" ht="15" thickBot="1" x14ac:dyDescent="0.35">
      <c r="A284" s="170"/>
      <c r="B284" s="162"/>
      <c r="C284" s="162"/>
      <c r="D284" s="162"/>
      <c r="E284" s="162"/>
      <c r="F284" s="176" t="s">
        <v>169</v>
      </c>
      <c r="G284" s="177">
        <f>G283</f>
        <v>0</v>
      </c>
      <c r="H284" s="58"/>
    </row>
    <row r="285" spans="1:13" ht="16.7" x14ac:dyDescent="0.3">
      <c r="A285" s="198"/>
      <c r="B285" s="199" t="s">
        <v>87</v>
      </c>
      <c r="C285" s="88"/>
      <c r="D285" s="88"/>
      <c r="E285" s="88"/>
      <c r="F285" s="88"/>
      <c r="G285" s="89"/>
      <c r="H285" s="44"/>
    </row>
    <row r="286" spans="1:13" ht="17.3" thickBot="1" x14ac:dyDescent="0.35">
      <c r="A286" s="170"/>
      <c r="B286" s="162"/>
      <c r="C286" s="162"/>
      <c r="D286" s="162"/>
      <c r="E286" s="162"/>
      <c r="F286" s="200" t="s">
        <v>88</v>
      </c>
      <c r="G286" s="177">
        <f>G88+G116+G120+G159+G167+G199+G231+G243+G256+G269+G280+G284</f>
        <v>334</v>
      </c>
      <c r="H286" s="58"/>
    </row>
  </sheetData>
  <phoneticPr fontId="0" type="noConversion"/>
  <dataValidations count="10">
    <dataValidation type="list" allowBlank="1" showInputMessage="1" showErrorMessage="1" error="Please pick a value from the drop down list." sqref="E223:E224 E218:E219 E228:E229 E235:E236 E171:E172 E208:E209 E181:E182 E203:E204 E213:E214 E191:E192 E186:E187 E176:E177 E196:E197" xr:uid="{00000000-0002-0000-0200-000000000000}">
      <formula1>"Hourly, Day, Week, "</formula1>
    </dataValidation>
    <dataValidation type="list" allowBlank="1" showInputMessage="1" showErrorMessage="1" sqref="F259:F268 F246:F255" xr:uid="{00000000-0002-0000-0200-000001000000}">
      <formula1>"Pre-Production, Tracking, Overdubs, Digital Editing, Mixing, Mastering, Transfers &amp; Safeties,  "</formula1>
    </dataValidation>
    <dataValidation type="decimal" allowBlank="1" showInputMessage="1" showErrorMessage="1" error="Only number values may be entered into this field." sqref="C272:D278 C218:D219 C228:D229 C223:D224 C235:D236 G240:G241 C259:D268 D246:E255 E73 D24:F26 D53:F57 E67 C140:D144 G119 C208:D209 C181:D182 C203:D204 C213:D214 C191:D192 C186:D187 C176:D177 C171:D172 G156:G157 G162:G166 G124:G128 D132:E136 G67 D35:F44 E107:F111 E91:F92 E79:F81 D81 D21 C148:C152 E99:E100 C196:D197" xr:uid="{00000000-0002-0000-0200-000002000000}">
      <formula1>0</formula1>
      <formula2>1000000</formula2>
    </dataValidation>
    <dataValidation type="decimal" allowBlank="1" showInputMessage="1" showErrorMessage="1" error="Only number values may be entered into this field." sqref="G283" xr:uid="{00000000-0002-0000-0200-000003000000}">
      <formula1>0</formula1>
      <formula2>1000000000</formula2>
    </dataValidation>
    <dataValidation type="list" allowBlank="1" showInputMessage="1" showErrorMessage="1" sqref="B65" xr:uid="{00000000-0002-0000-0200-000004000000}">
      <formula1>"Pre-Production, Tracking, Overdubs, "</formula1>
    </dataValidation>
    <dataValidation type="list" allowBlank="1" showInputMessage="1" showErrorMessage="1" error="Please pick a value from the drop down list." sqref="F162:F166 F156:F157 F124:F128 F148:F152 F140:F144 F132:F136" xr:uid="{00000000-0002-0000-0200-000005000000}">
      <formula1>"Pre-Production, Tracking, Overdubs, Mixing, Mastering, Project, "</formula1>
    </dataValidation>
    <dataValidation type="decimal" allowBlank="1" showInputMessage="1" showErrorMessage="1" error="Only number values may be entered into this field." sqref="C21 E21:F21" xr:uid="{00000000-0002-0000-0200-000006000000}">
      <formula1>0</formula1>
      <formula2>100</formula2>
    </dataValidation>
    <dataValidation allowBlank="1" showInputMessage="1" showErrorMessage="1" error="Only number values may be entered into this field." sqref="G73" xr:uid="{00000000-0002-0000-0200-000007000000}"/>
    <dataValidation type="whole" allowBlank="1" showInputMessage="1" showErrorMessage="1" error="Only number values may be entered into this field." sqref="C81" xr:uid="{00000000-0002-0000-0200-000008000000}">
      <formula1>0</formula1>
      <formula2>1000000</formula2>
    </dataValidation>
    <dataValidation type="decimal" allowBlank="1" showInputMessage="1" showErrorMessage="1" sqref="D148:D152" xr:uid="{00000000-0002-0000-0200-000009000000}">
      <formula1>0</formula1>
      <formula2>1000000</formula2>
    </dataValidation>
  </dataValidations>
  <pageMargins left="0.75" right="0.75" top="1" bottom="1" header="0.5" footer="0.5"/>
  <pageSetup scale="88" fitToHeight="999" orientation="landscape" blackAndWhite="1" horizontalDpi="4294967292" verticalDpi="1200" r:id="rId1"/>
  <headerFooter alignWithMargins="0">
    <oddFooter>Page &amp;P of &amp;N</oddFooter>
  </headerFooter>
  <rowBreaks count="6" manualBreakCount="6">
    <brk id="50" max="6" man="1"/>
    <brk id="88" max="6" man="1"/>
    <brk id="120" max="6" man="1"/>
    <brk id="159" max="6" man="1"/>
    <brk id="199" max="6" man="1"/>
    <brk id="24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48" sqref="C48"/>
    </sheetView>
  </sheetViews>
  <sheetFormatPr defaultRowHeight="12.7" x14ac:dyDescent="0.25"/>
  <sheetData/>
  <sheetProtection sheet="1" objects="1" scenarios="1"/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Begin</vt:lpstr>
      <vt:lpstr>Budget Detail</vt:lpstr>
      <vt:lpstr>End</vt:lpstr>
      <vt:lpstr>'Budget Detail'!Print_Area</vt:lpstr>
      <vt:lpstr>Summary!Print_Area</vt:lpstr>
    </vt:vector>
  </TitlesOfParts>
  <Company>BMG Entertainment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Stines</dc:creator>
  <cp:lastModifiedBy>McCormick, Mindi, Sony Music</cp:lastModifiedBy>
  <cp:lastPrinted>2009-08-31T16:33:35Z</cp:lastPrinted>
  <dcterms:created xsi:type="dcterms:W3CDTF">2000-06-19T14:39:51Z</dcterms:created>
  <dcterms:modified xsi:type="dcterms:W3CDTF">2023-03-28T22:54:56Z</dcterms:modified>
</cp:coreProperties>
</file>